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<sst xmlns="http://schemas.openxmlformats.org/spreadsheetml/2006/main" count="1024" uniqueCount="376">
  <si>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</si>
  <si>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</si>
  <si>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</si>
  <si>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</si>
  <si>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</si>
  <si>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</si>
  <si>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</si>
  <si>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</si>
  <si>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</si>
  <si>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</si>
  <si>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</si>
  <si>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</si>
  <si>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</si>
  <si>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</si>
  <si>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</si>
  <si>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</si>
  <si>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</si>
  <si>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</si>
  <si>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</si>
  <si>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</si>
  <si>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</si>
  <si>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</si>
  <si>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</si>
  <si>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</si>
  <si>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</si>
  <si>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</si>
  <si>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</si>
  <si>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</si>
  <si>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</si>
  <si>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</si>
  <si>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</si>
  <si>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</si>
  <si>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</si>
  <si>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</si>
  <si>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</si>
  <si>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</si>
  <si>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</si>
  <si>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</si>
  <si>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</si>
  <si>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</si>
  <si>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</si>
  <si>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</si>
  <si>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</si>
  <si>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</si>
  <si>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</si>
  <si>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</si>
  <si>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</si>
  <si>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</si>
  <si>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</si>
  <si>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</si>
  <si>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</si>
  <si>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</si>
  <si>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</si>
  <si>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</si>
  <si>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</si>
  <si>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</si>
  <si>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</si>
  <si>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</si>
  <si>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</si>
  <si>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</si>
  <si>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</si>
  <si>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</si>
  <si>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</si>
  <si>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</si>
  <si>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</si>
  <si>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</si>
  <si>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</si>
  <si>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</si>
  <si>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</si>
  <si>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</si>
  <si>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</si>
  <si>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</si>
  <si>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</si>
  <si>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</si>
  <si>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</si>
  <si>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</si>
  <si>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</si>
  <si>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</si>
  <si>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</si>
  <si>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</si>
  <si>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</si>
  <si>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</si>
  <si>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</si>
  <si>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</si>
  <si>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</si>
  <si>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</si>
  <si>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</si>
  <si>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</si>
  <si>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</si>
  <si>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</si>
  <si>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</si>
  <si>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</si>
  <si>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</si>
  <si>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</si>
  <si>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</si>
  <si>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</si>
  <si>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</si>
  <si>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</si>
  <si>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</si>
  <si>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</si>
  <si>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</si>
  <si>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</si>
  <si>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</si>
  <si>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</si>
  <si>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</si>
  <si>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</si>
  <si>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</si>
  <si>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</si>
  <si>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</si>
  <si>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</si>
  <si>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</si>
  <si>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</si>
  <si>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</si>
  <si>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</si>
  <si>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</si>
  <si>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</si>
  <si>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</si>
  <si>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</si>
  <si>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</si>
  <si>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</si>
  <si>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</si>
  <si>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</si>
  <si>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</si>
  <si>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</si>
  <si>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</si>
  <si>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</si>
  <si>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</si>
  <si>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</si>
  <si>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</si>
  <si>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</si>
  <si>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</si>
  <si>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</si>
  <si>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</si>
  <si>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</si>
  <si>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</si>
  <si>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</si>
  <si>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</si>
  <si>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</si>
  <si>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</si>
  <si>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</si>
  <si>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</si>
  <si>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</si>
  <si>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</si>
  <si>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</si>
  <si>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</si>
  <si>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</si>
  <si>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</si>
  <si>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</si>
  <si>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</si>
  <si>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</si>
  <si>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</si>
  <si>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</si>
  <si>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</si>
  <si>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</si>
  <si>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</si>
  <si>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</si>
  <si>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</si>
  <si>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</si>
  <si>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</si>
  <si>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</si>
  <si>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</si>
  <si>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</si>
  <si>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</si>
  <si>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</si>
  <si>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</si>
  <si>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</si>
  <si>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</si>
  <si>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</si>
  <si>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</si>
  <si>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</si>
  <si>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</si>
  <si>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</si>
  <si>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</si>
  <si>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</si>
  <si>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</si>
  <si>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</si>
  <si>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</si>
  <si>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</si>
  <si>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</si>
  <si>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</si>
  <si>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</si>
  <si>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</si>
  <si>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</si>
  <si>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</si>
  <si>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</si>
  <si>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</si>
  <si>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</si>
  <si>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</si>
  <si>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</si>
  <si>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</si>
  <si>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</si>
  <si>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</si>
  <si>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</si>
  <si>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</si>
  <si>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</si>
  <si>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</si>
  <si>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</si>
  <si>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</si>
  <si>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</si>
  <si>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</si>
  <si>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</si>
  <si>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</si>
  <si>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</si>
  <si>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</si>
  <si>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</si>
  <si>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</si>
  <si>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</si>
  <si>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</si>
  <si>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</si>
  <si>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</si>
  <si>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</si>
  <si>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</si>
  <si>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</si>
  <si>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</si>
  <si>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</si>
  <si>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</si>
  <si>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</si>
  <si>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</si>
  <si>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</si>
  <si>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</si>
  <si>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</si>
  <si>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</si>
  <si>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</si>
  <si>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</si>
  <si>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</si>
  <si>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</si>
  <si>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</si>
  <si>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</si>
  <si>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</si>
  <si>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</si>
  <si>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</si>
  <si>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</si>
  <si>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</si>
  <si>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</si>
  <si>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</si>
  <si>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</si>
  <si>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</si>
  <si>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</si>
  <si>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</si>
  <si>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</si>
  <si>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</si>
  <si>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</si>
  <si>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</si>
  <si>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</si>
  <si>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</si>
  <si>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</si>
  <si>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</si>
  <si>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</si>
  <si>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</si>
  <si>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</si>
  <si>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</si>
  <si>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</si>
  <si>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</si>
  <si>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</si>
  <si>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</si>
  <si>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</si>
  <si>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</si>
  <si>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</si>
  <si>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</si>
  <si>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</si>
  <si>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</si>
  <si>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</si>
  <si>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</si>
  <si>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</si>
  <si>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</si>
  <si>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</si>
  <si>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</si>
  <si>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</si>
  <si>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</si>
  <si>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</si>
  <si>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</si>
  <si>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</si>
  <si>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</si>
  <si>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</si>
  <si>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</si>
  <si>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</si>
  <si>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</si>
  <si>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</si>
  <si>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</si>
  <si>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</si>
  <si>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</si>
  <si>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</si>
  <si>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</si>
  <si>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</si>
  <si>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</si>
  <si>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</si>
  <si>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</si>
  <si>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</si>
  <si>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</si>
  <si>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</si>
  <si>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</si>
  <si>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</si>
  <si>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</si>
  <si>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</si>
  <si>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</si>
  <si>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</si>
  <si>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</si>
  <si>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</si>
  <si>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</si>
  <si>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</si>
  <si>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</si>
  <si>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</si>
  <si>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</si>
  <si>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</si>
  <si>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</si>
  <si>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</si>
  <si>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</si>
  <si>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</si>
  <si>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</si>
  <si>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</si>
  <si>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</si>
  <si>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</si>
  <si>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</si>
  <si>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</si>
  <si>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</si>
  <si>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</si>
  <si>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</si>
  <si>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</si>
  <si>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</si>
  <si>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</si>
  <si>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</si>
  <si>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</si>
  <si>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</si>
  <si>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</si>
  <si>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</si>
  <si>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</si>
  <si>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</si>
  <si>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</si>
  <si>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</si>
  <si>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</si>
  <si>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</si>
  <si>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</si>
  <si>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</si>
  <si>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</si>
  <si>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</si>
  <si>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</si>
  <si>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</si>
  <si>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</si>
  <si>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</si>
  <si>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</si>
  <si>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</si>
  <si>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</si>
  <si>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</si>
  <si>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</si>
  <si>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</si>
  <si>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</si>
  <si>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</si>
  <si>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</si>
  <si>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</si>
  <si>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</si>
  <si>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</si>
  <si>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</si>
  <si>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</si>
  <si>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</si>
  <si>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</si>
  <si>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</si>
  <si>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</si>
  <si>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</si>
  <si>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</si>
  <si>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</si>
  <si>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</si>
  <si>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</si>
  <si>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</si>
  <si>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</si>
  <si>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</si>
  <si>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</si>
  <si>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</si>
  <si>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</si>
  <si>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</si>
  <si>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</si>
  <si>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общественной территории</t>
  </si>
  <si>
    <t>Кипенское сельское поселение</t>
  </si>
  <si>
    <t>д. Кипень, Ропшинское шоссе, д. 7а</t>
  </si>
  <si>
    <t>шт</t>
  </si>
  <si>
    <t>м2</t>
  </si>
  <si>
    <t xml:space="preserve">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</si>
</sst>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G3" sqref="G3:H3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7" t="s">
        <v>319</v>
      </c>
      <c r="H1" s="187"/>
      <c r="I1" s="73"/>
    </row>
    <row r="2" spans="1:9" ht="17.100000000000001" customHeight="1" x14ac:dyDescent="0.3">
      <c r="G2" s="187" t="s">
        <v>320</v>
      </c>
      <c r="H2" s="187"/>
      <c r="I2" s="73"/>
    </row>
    <row r="3" spans="1:9" ht="30" customHeight="1" x14ac:dyDescent="0.3">
      <c r="G3" s="187" t="s">
        <v>375</v>
      </c>
      <c r="H3" s="187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1" t="s">
        <v>309</v>
      </c>
      <c r="E5" s="191"/>
      <c r="F5" s="191"/>
      <c r="G5" s="191"/>
      <c r="H5" s="88"/>
      <c r="I5" s="70"/>
    </row>
    <row r="6" spans="1:9" s="62" customFormat="1" ht="20.100000000000001" customHeight="1" x14ac:dyDescent="0.25">
      <c r="C6" s="89"/>
      <c r="D6" s="190" t="s">
        <v>370</v>
      </c>
      <c r="E6" s="190"/>
      <c r="F6" s="190"/>
      <c r="G6" s="19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2" t="s">
        <v>311</v>
      </c>
      <c r="E8" s="192"/>
      <c r="F8" s="192"/>
      <c r="G8" s="192"/>
      <c r="H8" s="93"/>
      <c r="I8" s="71"/>
    </row>
    <row r="9" spans="1:9" ht="20.100000000000001" customHeight="1" thickBot="1" x14ac:dyDescent="0.3">
      <c r="C9" s="94"/>
      <c r="D9" s="189" t="s">
        <v>371</v>
      </c>
      <c r="E9" s="189"/>
      <c r="F9" s="189"/>
      <c r="G9" s="18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15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43039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4" t="s">
        <v>314</v>
      </c>
      <c r="D16" s="185"/>
      <c r="E16" s="167" t="s">
        <v>372</v>
      </c>
      <c r="F16" s="168"/>
      <c r="G16" s="168"/>
      <c r="H16" s="16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4" t="s">
        <v>317</v>
      </c>
      <c r="D19" s="185"/>
      <c r="E19" s="181">
        <v>19352</v>
      </c>
      <c r="F19" s="182"/>
      <c r="G19" s="182"/>
      <c r="H19" s="18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4" t="s">
        <v>322</v>
      </c>
      <c r="D22" s="185"/>
      <c r="E22" s="167">
        <f>E25+F25+G25+H25</f>
        <v>0</v>
      </c>
      <c r="F22" s="168"/>
      <c r="G22" s="168"/>
      <c r="H22" s="16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84" t="s">
        <v>318</v>
      </c>
      <c r="D25" s="185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65" t="str">
        <f>IF(D6="общественной территории","Составитель паспорта:","Количество подъездов:")</f>
        <v>Составитель паспорта:</v>
      </c>
      <c r="D28" s="166"/>
      <c r="E28" s="167"/>
      <c r="F28" s="168"/>
      <c r="G28" s="168"/>
      <c r="H28" s="16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8" t="str">
        <f>IF(D6="общественной территории","","Составитель паспорта:")</f>
        <v/>
      </c>
      <c r="D31" s="188"/>
      <c r="E31" s="193"/>
      <c r="F31" s="193"/>
      <c r="G31" s="193"/>
      <c r="H31" s="19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78"/>
      <c r="H34" s="17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80" t="str">
        <f>IF(D6="общественной территории","","(ФИО)")</f>
        <v/>
      </c>
      <c r="H35" s="18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1" t="s">
        <v>330</v>
      </c>
      <c r="C39" s="171"/>
      <c r="D39" s="171"/>
      <c r="E39" s="171"/>
      <c r="F39" s="171"/>
      <c r="G39" s="171"/>
      <c r="H39" s="171"/>
      <c r="I39" s="17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5" t="s">
        <v>331</v>
      </c>
      <c r="B71" s="176"/>
      <c r="C71" s="176"/>
      <c r="D71" s="176"/>
      <c r="E71" s="177"/>
      <c r="F71" s="172" t="s">
        <v>332</v>
      </c>
      <c r="G71" s="173"/>
      <c r="H71" s="173"/>
      <c r="I71" s="17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1" t="s">
        <v>259</v>
      </c>
      <c r="C82" s="171"/>
      <c r="D82" s="171"/>
      <c r="E82" s="171"/>
      <c r="F82" s="171"/>
      <c r="G82" s="171"/>
      <c r="H82" s="171"/>
      <c r="I82" s="17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1620</v>
      </c>
      <c r="H89" s="142">
        <v>42951</v>
      </c>
      <c r="I89" s="159"/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23</v>
      </c>
      <c r="D90" s="158" t="s">
        <v>23</v>
      </c>
      <c r="E90" s="158" t="s">
        <v>256</v>
      </c>
      <c r="F90" s="158" t="s">
        <v>231</v>
      </c>
      <c r="G90" s="141"/>
      <c r="H90" s="142"/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178</v>
      </c>
      <c r="D91" s="158"/>
      <c r="E91" s="158"/>
      <c r="F91" s="158" t="s">
        <v>231</v>
      </c>
      <c r="G91" s="141"/>
      <c r="H91" s="142">
        <v>3</v>
      </c>
      <c r="I91" s="159"/>
    </row>
    <row r="92" spans="1:9" ht="12.75" customHeight="1" x14ac:dyDescent="0.25">
      <c r="A92" s="157">
        <f>IF(B92="","",COUNTA($B$89:B92))</f>
        <v>4</v>
      </c>
      <c r="B92" s="69" t="s">
        <v>176</v>
      </c>
      <c r="C92" s="158" t="s">
        <v>358</v>
      </c>
      <c r="D92" s="158" t="s">
        <v>94</v>
      </c>
      <c r="E92" s="158" t="s">
        <v>359</v>
      </c>
      <c r="F92" s="158" t="s">
        <v>231</v>
      </c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1" t="s">
        <v>270</v>
      </c>
      <c r="B123" s="171"/>
      <c r="C123" s="171"/>
      <c r="D123" s="171"/>
      <c r="E123" s="171"/>
      <c r="F123" s="171"/>
      <c r="G123" s="171"/>
      <c r="H123" s="171"/>
      <c r="I123" s="17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5564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13</v>
      </c>
      <c r="F131" s="158" t="s">
        <v>233</v>
      </c>
      <c r="G131" s="141">
        <v>102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18</v>
      </c>
      <c r="C132" s="158" t="s">
        <v>19</v>
      </c>
      <c r="D132" s="158"/>
      <c r="E132" s="158" t="s">
        <v>100</v>
      </c>
      <c r="F132" s="158" t="s">
        <v>232</v>
      </c>
      <c r="G132" s="141"/>
      <c r="H132" s="142">
        <v>5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26</v>
      </c>
      <c r="D133" s="158"/>
      <c r="E133" s="158" t="s">
        <v>30</v>
      </c>
      <c r="F133" s="158" t="s">
        <v>233</v>
      </c>
      <c r="G133" s="141"/>
      <c r="H133" s="142">
        <v>166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1"/>
      <c r="B164" s="171"/>
      <c r="C164" s="171"/>
      <c r="D164" s="171"/>
      <c r="E164" s="171"/>
      <c r="F164" s="171"/>
      <c r="G164" s="171"/>
      <c r="H164" s="171"/>
      <c r="I164" s="17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1"/>
      <c r="B205" s="171"/>
      <c r="C205" s="171"/>
      <c r="D205" s="171"/>
      <c r="E205" s="171"/>
      <c r="F205" s="171"/>
      <c r="G205" s="171"/>
      <c r="H205" s="171"/>
      <c r="I205" s="17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1186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205</v>
      </c>
      <c r="C213" s="158" t="s">
        <v>23</v>
      </c>
      <c r="D213" s="158" t="s">
        <v>52</v>
      </c>
      <c r="E213" s="158" t="s">
        <v>79</v>
      </c>
      <c r="F213" s="158" t="s">
        <v>222</v>
      </c>
      <c r="G213" s="141"/>
      <c r="H213" s="142">
        <v>423</v>
      </c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106</v>
      </c>
      <c r="D214" s="158" t="s">
        <v>23</v>
      </c>
      <c r="E214" s="158" t="s">
        <v>151</v>
      </c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236</v>
      </c>
      <c r="C215" s="158" t="s">
        <v>129</v>
      </c>
      <c r="D215" s="158"/>
      <c r="E215" s="158"/>
      <c r="F215" s="158" t="s">
        <v>231</v>
      </c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1"/>
      <c r="B246" s="171"/>
      <c r="C246" s="171"/>
      <c r="D246" s="171"/>
      <c r="E246" s="171"/>
      <c r="F246" s="171"/>
      <c r="G246" s="171"/>
      <c r="H246" s="171"/>
      <c r="I246" s="17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1"/>
      <c r="B287" s="171"/>
      <c r="C287" s="171"/>
      <c r="D287" s="171"/>
      <c r="E287" s="171"/>
      <c r="F287" s="171"/>
      <c r="G287" s="171"/>
      <c r="H287" s="171"/>
      <c r="I287" s="17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23</v>
      </c>
      <c r="D294" s="158"/>
      <c r="E294" s="158"/>
      <c r="F294" s="158" t="s">
        <v>231</v>
      </c>
      <c r="G294" s="141">
        <v>7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70"/>
      <c r="B328" s="170"/>
      <c r="C328" s="170"/>
      <c r="D328" s="170"/>
      <c r="E328" s="170"/>
      <c r="F328" s="170"/>
      <c r="G328" s="170"/>
      <c r="H328" s="170"/>
      <c r="I328" s="17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288</v>
      </c>
      <c r="C335" s="158" t="s">
        <v>295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>
        <f>IF(B336="","",COUNTA($B$335:B336))</f>
        <v>2</v>
      </c>
      <c r="B336" s="69" t="s">
        <v>288</v>
      </c>
      <c r="C336" s="158" t="s">
        <v>300</v>
      </c>
      <c r="D336" s="158"/>
      <c r="E336" s="158"/>
      <c r="F336" s="158" t="s">
        <v>209</v>
      </c>
      <c r="G336" s="141"/>
      <c r="H336" s="142"/>
      <c r="I336" s="159"/>
    </row>
    <row r="337" spans="1:9" ht="12.75" customHeight="1" x14ac:dyDescent="0.25">
      <c r="A337" s="157">
        <f>IF(B337="","",COUNTA($B$335:B337))</f>
        <v>3</v>
      </c>
      <c r="B337" s="69" t="s">
        <v>288</v>
      </c>
      <c r="C337" s="158" t="s">
        <v>293</v>
      </c>
      <c r="D337" s="158"/>
      <c r="E337" s="158"/>
      <c r="F337" s="158" t="s">
        <v>286</v>
      </c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6" t="s">
        <v>334</v>
      </c>
      <c r="B369" s="186"/>
      <c r="C369" s="186"/>
      <c r="D369" s="186"/>
      <c r="E369" s="186"/>
      <c r="F369" s="186"/>
      <c r="G369" s="186"/>
      <c r="H369" s="186"/>
      <c r="I369" s="186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350</v>
      </c>
      <c r="E372" s="132" t="s">
        <v>337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172</v>
      </c>
      <c r="D373" s="51" t="s">
        <v>342</v>
      </c>
      <c r="E373" s="136" t="s">
        <v>338</v>
      </c>
      <c r="F373" s="137">
        <v>1620</v>
      </c>
      <c r="G373" s="137">
        <v>2100</v>
      </c>
      <c r="H373" s="138">
        <f>IF(G373="","",F373*G373)</f>
        <v>3402000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174</v>
      </c>
      <c r="D374" s="51" t="s">
        <v>345</v>
      </c>
      <c r="E374" s="136" t="s">
        <v>373</v>
      </c>
      <c r="F374" s="137">
        <v>24</v>
      </c>
      <c r="G374" s="137">
        <v>26140</v>
      </c>
      <c r="H374" s="138">
        <f>IF(G374="","",F374*G374)</f>
        <v>627360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176</v>
      </c>
      <c r="D375" s="51" t="s">
        <v>345</v>
      </c>
      <c r="E375" s="136" t="s">
        <v>373</v>
      </c>
      <c r="F375" s="137">
        <v>14</v>
      </c>
      <c r="G375" s="137">
        <v>21500</v>
      </c>
      <c r="H375" s="138">
        <f t="shared" ref="H375:H407" si="0">IF(G375="","",F375*G375)</f>
        <v>301000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173</v>
      </c>
      <c r="C376" s="51" t="s">
        <v>177</v>
      </c>
      <c r="D376" s="51" t="s">
        <v>345</v>
      </c>
      <c r="E376" s="136" t="s">
        <v>373</v>
      </c>
      <c r="F376" s="137">
        <v>14</v>
      </c>
      <c r="G376" s="137">
        <v>2450</v>
      </c>
      <c r="H376" s="138">
        <f t="shared" si="0"/>
        <v>34300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44</v>
      </c>
      <c r="C377" s="51" t="s">
        <v>0</v>
      </c>
      <c r="D377" s="51" t="s">
        <v>345</v>
      </c>
      <c r="E377" s="136" t="s">
        <v>374</v>
      </c>
      <c r="F377" s="137">
        <v>5564</v>
      </c>
      <c r="G377" s="137">
        <v>425</v>
      </c>
      <c r="H377" s="138">
        <f t="shared" si="0"/>
        <v>2364700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44</v>
      </c>
      <c r="C378" s="51" t="s">
        <v>24</v>
      </c>
      <c r="D378" s="51" t="s">
        <v>342</v>
      </c>
      <c r="E378" s="136" t="s">
        <v>373</v>
      </c>
      <c r="F378" s="137">
        <v>166</v>
      </c>
      <c r="G378" s="137">
        <v>15790</v>
      </c>
      <c r="H378" s="138">
        <f t="shared" si="0"/>
        <v>2621140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44</v>
      </c>
      <c r="C379" s="51" t="s">
        <v>18</v>
      </c>
      <c r="D379" s="51" t="s">
        <v>345</v>
      </c>
      <c r="E379" s="136" t="s">
        <v>373</v>
      </c>
      <c r="F379" s="137">
        <v>9</v>
      </c>
      <c r="G379" s="137">
        <v>6500</v>
      </c>
      <c r="H379" s="138">
        <f t="shared" si="0"/>
        <v>58500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206</v>
      </c>
      <c r="D380" s="51" t="s">
        <v>345</v>
      </c>
      <c r="E380" s="136" t="s">
        <v>374</v>
      </c>
      <c r="F380" s="137">
        <v>1087</v>
      </c>
      <c r="G380" s="137">
        <v>2650</v>
      </c>
      <c r="H380" s="138">
        <f t="shared" si="0"/>
        <v>2880550</v>
      </c>
      <c r="I380" s="136"/>
    </row>
    <row r="381" spans="1:9" ht="12.75" customHeight="1" x14ac:dyDescent="0.25">
      <c r="A381" s="157">
        <f>IF(B381="","",COUNTA($B$373:B381))</f>
        <v>9</v>
      </c>
      <c r="B381" s="51" t="s">
        <v>192</v>
      </c>
      <c r="C381" s="51" t="s">
        <v>155</v>
      </c>
      <c r="D381" s="51" t="s">
        <v>345</v>
      </c>
      <c r="E381" s="136" t="s">
        <v>373</v>
      </c>
      <c r="F381" s="137">
        <v>1</v>
      </c>
      <c r="G381" s="137">
        <v>20000</v>
      </c>
      <c r="H381" s="138">
        <f t="shared" si="0"/>
        <v>20000</v>
      </c>
      <c r="I381" s="136"/>
    </row>
    <row r="382" spans="1:9" ht="12.75" customHeight="1" x14ac:dyDescent="0.25">
      <c r="A382" s="157">
        <f>IF(B382="","",COUNTA($B$373:B382))</f>
        <v>10</v>
      </c>
      <c r="B382" s="51" t="s">
        <v>192</v>
      </c>
      <c r="C382" s="51" t="s">
        <v>204</v>
      </c>
      <c r="D382" s="51" t="s">
        <v>345</v>
      </c>
      <c r="E382" s="136" t="s">
        <v>374</v>
      </c>
      <c r="F382" s="137">
        <v>1969</v>
      </c>
      <c r="G382" s="137">
        <v>2650</v>
      </c>
      <c r="H382" s="138">
        <f>IF(G382="","",F382*G382)</f>
        <v>5217850</v>
      </c>
      <c r="I382" s="136"/>
    </row>
    <row r="383" spans="1:9" ht="12.75" customHeight="1" x14ac:dyDescent="0.25">
      <c r="A383" s="157">
        <f>IF(B383="","",COUNTA($B$373:B383))</f>
        <v>11</v>
      </c>
      <c r="B383" s="51" t="s">
        <v>197</v>
      </c>
      <c r="C383" s="51" t="s">
        <v>59</v>
      </c>
      <c r="D383" s="51" t="s">
        <v>342</v>
      </c>
      <c r="E383" s="136" t="s">
        <v>374</v>
      </c>
      <c r="F383" s="137">
        <v>1186</v>
      </c>
      <c r="G383" s="137">
        <v>3980</v>
      </c>
      <c r="H383" s="138">
        <f t="shared" si="0"/>
        <v>4720280</v>
      </c>
      <c r="I383" s="136"/>
    </row>
    <row r="384" spans="1:9" ht="12.75" customHeight="1" x14ac:dyDescent="0.25">
      <c r="A384" s="157">
        <f>IF(B384="","",COUNTA($B$373:B384))</f>
        <v>12</v>
      </c>
      <c r="B384" s="51" t="s">
        <v>197</v>
      </c>
      <c r="C384" s="51" t="s">
        <v>205</v>
      </c>
      <c r="D384" s="51" t="s">
        <v>342</v>
      </c>
      <c r="E384" s="136" t="s">
        <v>374</v>
      </c>
      <c r="F384" s="137">
        <v>423</v>
      </c>
      <c r="G384" s="137">
        <v>3980</v>
      </c>
      <c r="H384" s="138">
        <f t="shared" si="0"/>
        <v>1683540</v>
      </c>
      <c r="I384" s="136"/>
    </row>
    <row r="385" spans="1:9" ht="12.75" customHeight="1" x14ac:dyDescent="0.25">
      <c r="A385" s="157">
        <f>IF(B385="","",COUNTA($B$373:B385))</f>
        <v>13</v>
      </c>
      <c r="B385" s="51" t="s">
        <v>197</v>
      </c>
      <c r="C385" s="51" t="s">
        <v>207</v>
      </c>
      <c r="D385" s="51" t="s">
        <v>347</v>
      </c>
      <c r="E385" s="136" t="s">
        <v>373</v>
      </c>
      <c r="F385" s="137">
        <v>3</v>
      </c>
      <c r="G385" s="137">
        <v>750</v>
      </c>
      <c r="H385" s="138">
        <f t="shared" si="0"/>
        <v>2250</v>
      </c>
      <c r="I385" s="136"/>
    </row>
    <row r="386" spans="1:9" ht="12.75" customHeight="1" x14ac:dyDescent="0.25">
      <c r="A386" s="157">
        <f>IF(B386="","",COUNTA($B$373:B386))</f>
        <v>14</v>
      </c>
      <c r="B386" s="51" t="s">
        <v>99</v>
      </c>
      <c r="C386" s="51" t="s">
        <v>132</v>
      </c>
      <c r="D386" s="51" t="s">
        <v>345</v>
      </c>
      <c r="E386" s="136" t="s">
        <v>373</v>
      </c>
      <c r="F386" s="137">
        <v>4</v>
      </c>
      <c r="G386" s="137">
        <v>60000</v>
      </c>
      <c r="H386" s="138">
        <f t="shared" si="0"/>
        <v>240000</v>
      </c>
      <c r="I386" s="136"/>
    </row>
    <row r="387" spans="1:9" ht="12.75" customHeight="1" x14ac:dyDescent="0.25">
      <c r="A387" s="157">
        <f>IF(B387="","",COUNTA($B$373:B387))</f>
        <v>15</v>
      </c>
      <c r="B387" s="51" t="s">
        <v>99</v>
      </c>
      <c r="C387" s="51" t="s">
        <v>134</v>
      </c>
      <c r="D387" s="51" t="s">
        <v>345</v>
      </c>
      <c r="E387" s="136" t="s">
        <v>373</v>
      </c>
      <c r="F387" s="137">
        <v>8</v>
      </c>
      <c r="G387" s="137">
        <v>30000</v>
      </c>
      <c r="H387" s="138">
        <f t="shared" si="0"/>
        <v>240000</v>
      </c>
      <c r="I387" s="136"/>
    </row>
    <row r="388" spans="1:9" ht="12.75" customHeight="1" x14ac:dyDescent="0.25">
      <c r="A388" s="157">
        <f>IF(B388="","",COUNTA($B$373:B388))</f>
        <v>16</v>
      </c>
      <c r="B388" s="51" t="s">
        <v>235</v>
      </c>
      <c r="C388" s="51" t="s">
        <v>165</v>
      </c>
      <c r="D388" s="51" t="s">
        <v>345</v>
      </c>
      <c r="E388" s="136" t="s">
        <v>373</v>
      </c>
      <c r="F388" s="137">
        <v>7</v>
      </c>
      <c r="G388" s="137">
        <v>5075</v>
      </c>
      <c r="H388" s="138">
        <f t="shared" si="0"/>
        <v>35525</v>
      </c>
      <c r="I388" s="136"/>
    </row>
    <row r="389" spans="1:9" ht="12.75" customHeight="1" x14ac:dyDescent="0.25">
      <c r="A389" s="157">
        <f>IF(B389="","",COUNTA($B$373:B389))</f>
        <v>17</v>
      </c>
      <c r="B389" s="51" t="s">
        <v>310</v>
      </c>
      <c r="C389" s="51" t="s">
        <v>288</v>
      </c>
      <c r="D389" s="51" t="s">
        <v>342</v>
      </c>
      <c r="E389" s="136" t="s">
        <v>373</v>
      </c>
      <c r="F389" s="137">
        <v>1</v>
      </c>
      <c r="G389" s="137">
        <v>180000</v>
      </c>
      <c r="H389" s="138">
        <f t="shared" si="0"/>
        <v>180000</v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24628995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2017-11-06T16:49:50Z</dcterms:modified>
</cp:coreProperties>
</file>