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B6" lockStructure="1"/>
  <bookViews>
    <workbookView xWindow="15" yWindow="465" windowWidth="19440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<sst xmlns="http://schemas.openxmlformats.org/spreadsheetml/2006/main" count="977" uniqueCount="376">
  <si>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</si>
  <si>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</si>
  <si>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</si>
  <si>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</si>
  <si>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</si>
  <si>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</si>
  <si>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</si>
  <si>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</si>
  <si>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</si>
  <si>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</si>
  <si>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</si>
  <si>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</si>
  <si>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</si>
  <si>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</si>
  <si>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</si>
  <si>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</si>
  <si>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</si>
  <si>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</si>
  <si>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</si>
  <si>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</si>
  <si>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</si>
  <si>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</si>
  <si>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</si>
  <si>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</si>
  <si>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</si>
  <si>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</si>
  <si>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</si>
  <si>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</si>
  <si>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</si>
  <si>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</si>
  <si>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</si>
  <si>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</si>
  <si>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</si>
  <si>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</si>
  <si>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</si>
  <si>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</si>
  <si>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</si>
  <si>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</si>
  <si>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</si>
  <si>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</si>
  <si>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</si>
  <si>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</si>
  <si>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</si>
  <si>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</si>
  <si>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</si>
  <si>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</si>
  <si>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</si>
  <si>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</si>
  <si>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</si>
  <si>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</si>
  <si>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</si>
  <si>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</si>
  <si>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</si>
  <si>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</si>
  <si>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</si>
  <si>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</si>
  <si>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</si>
  <si>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</si>
  <si>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</si>
  <si>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</si>
  <si>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</si>
  <si>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</si>
  <si>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</si>
  <si>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</si>
  <si>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</si>
  <si>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</si>
  <si>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</si>
  <si>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</si>
  <si>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</si>
  <si>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</si>
  <si>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</si>
  <si>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</si>
  <si>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</si>
  <si>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</si>
  <si>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</si>
  <si>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</si>
  <si>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</si>
  <si>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</si>
  <si>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</si>
  <si>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</si>
  <si>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</si>
  <si>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</si>
  <si>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</si>
  <si>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</si>
  <si>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</si>
  <si>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</si>
  <si>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</si>
  <si>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</si>
  <si>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</si>
  <si>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</si>
  <si>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</si>
  <si>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</si>
  <si>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</si>
  <si>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</si>
  <si>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</si>
  <si>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</si>
  <si>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</si>
  <si>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</si>
  <si>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</si>
  <si>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</si>
  <si>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</si>
  <si>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</si>
  <si>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</si>
  <si>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</si>
  <si>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</si>
  <si>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</si>
  <si>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</si>
  <si>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</si>
  <si>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</si>
  <si>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</si>
  <si>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</si>
  <si>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</si>
  <si>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</si>
  <si>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</si>
  <si>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</si>
  <si>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</si>
  <si>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</si>
  <si>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</si>
  <si>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</si>
  <si>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</si>
  <si>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</si>
  <si>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</si>
  <si>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</si>
  <si>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</si>
  <si>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</si>
  <si>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</si>
  <si>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</si>
  <si>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</si>
  <si>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</si>
  <si>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</si>
  <si>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</si>
  <si>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</si>
  <si>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</si>
  <si>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</si>
  <si>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</si>
  <si>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</si>
  <si>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</si>
  <si>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</si>
  <si>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</si>
  <si>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</si>
  <si>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</si>
  <si>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</si>
  <si>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</si>
  <si>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</si>
  <si>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</si>
  <si>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</si>
  <si>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</si>
  <si>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</si>
  <si>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</si>
  <si>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</si>
  <si>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</si>
  <si>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</si>
  <si>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</si>
  <si>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</si>
  <si>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</si>
  <si>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</si>
  <si>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</si>
  <si>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</si>
  <si>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</si>
  <si>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</si>
  <si>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</si>
  <si>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</si>
  <si>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</si>
  <si>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</si>
  <si>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</si>
  <si>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</si>
  <si>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</si>
  <si>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</si>
  <si>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</si>
  <si>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</si>
  <si>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</si>
  <si>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</si>
  <si>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</si>
  <si>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</si>
  <si>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</si>
  <si>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</si>
  <si>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</si>
  <si>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</si>
  <si>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</si>
  <si>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</si>
  <si>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</si>
  <si>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</si>
  <si>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</si>
  <si>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</si>
  <si>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</si>
  <si>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</si>
  <si>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</si>
  <si>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</si>
  <si>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</si>
  <si>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</si>
  <si>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</si>
  <si>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</si>
  <si>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</si>
  <si>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</si>
  <si>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</si>
  <si>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</si>
  <si>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</si>
  <si>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</si>
  <si>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</si>
  <si>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</si>
  <si>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</si>
  <si>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</si>
  <si>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</si>
  <si>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</si>
  <si>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</si>
  <si>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</si>
  <si>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</si>
  <si>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</si>
  <si>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</si>
  <si>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</si>
  <si>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</si>
  <si>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</si>
  <si>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</si>
  <si>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</si>
  <si>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</si>
  <si>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</si>
  <si>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</si>
  <si>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</si>
  <si>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</si>
  <si>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</si>
  <si>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</si>
  <si>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</si>
  <si>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</si>
  <si>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</si>
  <si>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</si>
  <si>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</si>
  <si>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</si>
  <si>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</si>
  <si>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</si>
  <si>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</si>
  <si>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</si>
  <si>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</si>
  <si>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</si>
  <si>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</si>
  <si>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</si>
  <si>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</si>
  <si>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</si>
  <si>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</si>
  <si>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</si>
  <si>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</si>
  <si>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</si>
  <si>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</si>
  <si>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</si>
  <si>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</si>
  <si>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</si>
  <si>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</si>
  <si>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</si>
  <si>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</si>
  <si>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</si>
  <si>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</si>
  <si>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</si>
  <si>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</si>
  <si>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</si>
  <si>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</si>
  <si>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</si>
  <si>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</si>
  <si>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</si>
  <si>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</si>
  <si>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</si>
  <si>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</si>
  <si>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</si>
  <si>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</si>
  <si>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</si>
  <si>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</si>
  <si>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</si>
  <si>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</si>
  <si>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</si>
  <si>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</si>
  <si>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</si>
  <si>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</si>
  <si>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</si>
  <si>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</si>
  <si>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</si>
  <si>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</si>
  <si>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</si>
  <si>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</si>
  <si>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</si>
  <si>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</si>
  <si>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</si>
  <si>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</si>
  <si>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</si>
  <si>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</si>
  <si>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</si>
  <si>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</si>
  <si>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</si>
  <si>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</si>
  <si>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</si>
  <si>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</si>
  <si>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</si>
  <si>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</si>
  <si>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</si>
  <si>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</si>
  <si>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</si>
  <si>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</si>
  <si>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</si>
  <si>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</si>
  <si>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</si>
  <si>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</si>
  <si>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</si>
  <si>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</si>
  <si>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</si>
  <si>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</si>
  <si>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</si>
  <si>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</si>
  <si>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</si>
  <si>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</si>
  <si>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</si>
  <si>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</si>
  <si>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</si>
  <si>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</si>
  <si>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</si>
  <si>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</si>
  <si>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</si>
  <si>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</si>
  <si>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</si>
  <si>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</si>
  <si>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</si>
  <si>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</si>
  <si>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</si>
  <si>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</si>
  <si>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</si>
  <si>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</si>
  <si>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</si>
  <si>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</si>
  <si>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</si>
  <si>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</si>
  <si>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</si>
  <si>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</si>
  <si>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</si>
  <si>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</si>
  <si>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</si>
  <si>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</si>
  <si>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</si>
  <si>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</si>
  <si>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</si>
  <si>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</si>
  <si>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</si>
  <si>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</si>
  <si>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</si>
  <si>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r>
      <t>м</t>
    </r>
    <r>
      <rPr>
        <vertAlign val="superscript"/>
        <sz val="6"/>
        <color theme="1"/>
        <rFont val="Calibri"/>
        <family val="2"/>
        <charset val="204"/>
        <scheme val="minor"/>
      </rPr>
      <t>2</t>
    </r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</si>
  <si>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</si>
  <si>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</si>
  <si>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</si>
  <si>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</si>
  <si>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</si>
  <si>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</si>
  <si>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</si>
  <si>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</si>
  <si>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</si>
  <si>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</si>
  <si>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</si>
  <si>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</si>
  <si>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</si>
  <si>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</si>
  <si>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</si>
  <si>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</si>
  <si>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</si>
  <si>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</si>
  <si>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</si>
  <si>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</si>
  <si>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</si>
  <si>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</si>
  <si>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</si>
  <si>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</si>
  <si>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</si>
  <si>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</si>
  <si>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</si>
  <si>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</si>
  <si>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</si>
  <si>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</si>
  <si>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</si>
  <si>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 Р. Р. Удюков</t>
  </si>
  <si>
    <t>Кипенское сельское поселение</t>
  </si>
  <si>
    <t>д. Келози, д. 10 - д. Келози, д. 11</t>
  </si>
  <si>
    <t>шт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</si>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</sst>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34" fillId="0" borderId="0" xfId="0" applyNumberFormat="1" applyFont="1" applyFill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356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362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357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358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359</v>
      </c>
      <c r="D31" s="8" t="s">
        <v>95</v>
      </c>
      <c r="E31" t="s">
        <v>360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361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354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355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353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352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368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368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368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347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348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340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341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342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343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344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345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346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4" zoomScale="130" zoomScaleNormal="120" zoomScaleSheetLayoutView="130" workbookViewId="0">
      <selection activeCell="F11" sqref="F11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71" t="s">
        <v>319</v>
      </c>
      <c r="H1" s="171"/>
      <c r="I1" s="73"/>
    </row>
    <row r="2" spans="1:9" ht="17.100000000000001" customHeight="1" x14ac:dyDescent="0.3">
      <c r="G2" s="171" t="s">
        <v>320</v>
      </c>
      <c r="H2" s="171"/>
      <c r="I2" s="73"/>
    </row>
    <row r="3" spans="1:9" ht="30" customHeight="1" x14ac:dyDescent="0.3">
      <c r="G3" s="171" t="s">
        <v>371</v>
      </c>
      <c r="H3" s="171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5" t="s">
        <v>309</v>
      </c>
      <c r="E5" s="175"/>
      <c r="F5" s="175"/>
      <c r="G5" s="175"/>
      <c r="H5" s="88"/>
      <c r="I5" s="70"/>
    </row>
    <row r="6" spans="1:9" s="62" customFormat="1" ht="20.100000000000001" customHeight="1" x14ac:dyDescent="0.25">
      <c r="C6" s="89"/>
      <c r="D6" s="174" t="s">
        <v>330</v>
      </c>
      <c r="E6" s="174"/>
      <c r="F6" s="174"/>
      <c r="G6" s="174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6" t="s">
        <v>311</v>
      </c>
      <c r="E8" s="176"/>
      <c r="F8" s="176"/>
      <c r="G8" s="176"/>
      <c r="H8" s="93"/>
      <c r="I8" s="71"/>
    </row>
    <row r="9" spans="1:9" ht="20.100000000000001" customHeight="1" thickBot="1" x14ac:dyDescent="0.3">
      <c r="C9" s="94"/>
      <c r="D9" s="173" t="s">
        <v>372</v>
      </c>
      <c r="E9" s="173"/>
      <c r="F9" s="173"/>
      <c r="G9" s="173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4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43034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8" t="s">
        <v>314</v>
      </c>
      <c r="D16" s="169"/>
      <c r="E16" s="180" t="s">
        <v>373</v>
      </c>
      <c r="F16" s="181"/>
      <c r="G16" s="181"/>
      <c r="H16" s="182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8" t="s">
        <v>317</v>
      </c>
      <c r="D19" s="169"/>
      <c r="E19" s="165">
        <v>5408</v>
      </c>
      <c r="F19" s="166"/>
      <c r="G19" s="166"/>
      <c r="H19" s="167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8" t="s">
        <v>322</v>
      </c>
      <c r="D22" s="169"/>
      <c r="E22" s="180">
        <f>E25+F25+G25+H25</f>
        <v>141</v>
      </c>
      <c r="F22" s="181"/>
      <c r="G22" s="181"/>
      <c r="H22" s="182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68" t="s">
        <v>318</v>
      </c>
      <c r="D25" s="169"/>
      <c r="E25" s="82">
        <v>6</v>
      </c>
      <c r="F25" s="82">
        <v>5</v>
      </c>
      <c r="G25" s="82">
        <v>81</v>
      </c>
      <c r="H25" s="82">
        <v>49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8" t="str">
        <f>IF(D6="общественной территории","Составитель паспорта:","Количество подъездов:")</f>
        <v>Количество подъездов:</v>
      </c>
      <c r="D28" s="179"/>
      <c r="E28" s="180">
        <v>4</v>
      </c>
      <c r="F28" s="181"/>
      <c r="G28" s="181"/>
      <c r="H28" s="182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72" t="str">
        <f>IF(D6="общественной территории","","Составитель паспорта:")</f>
        <v>Составитель паспорта:</v>
      </c>
      <c r="D31" s="172"/>
      <c r="E31" s="177"/>
      <c r="F31" s="177"/>
      <c r="G31" s="177"/>
      <c r="H31" s="177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91"/>
      <c r="H34" s="192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3" t="str">
        <f>IF(D6="общественной территории","","(ФИО)")</f>
        <v>(ФИО)</v>
      </c>
      <c r="H35" s="193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4" t="s">
        <v>331</v>
      </c>
      <c r="C39" s="184"/>
      <c r="D39" s="184"/>
      <c r="E39" s="184"/>
      <c r="F39" s="184"/>
      <c r="G39" s="184"/>
      <c r="H39" s="184"/>
      <c r="I39" s="184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8" t="s">
        <v>332</v>
      </c>
      <c r="B71" s="189"/>
      <c r="C71" s="189"/>
      <c r="D71" s="189"/>
      <c r="E71" s="190"/>
      <c r="F71" s="185" t="s">
        <v>333</v>
      </c>
      <c r="G71" s="186"/>
      <c r="H71" s="186"/>
      <c r="I71" s="187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4" t="s">
        <v>259</v>
      </c>
      <c r="C82" s="184"/>
      <c r="D82" s="184"/>
      <c r="E82" s="184"/>
      <c r="F82" s="184"/>
      <c r="G82" s="184"/>
      <c r="H82" s="184"/>
      <c r="I82" s="184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210</v>
      </c>
      <c r="G89" s="141">
        <v>901</v>
      </c>
      <c r="H89" s="142"/>
      <c r="I89" s="159"/>
    </row>
    <row r="90" spans="1:9" ht="12.75" customHeight="1" x14ac:dyDescent="0.25">
      <c r="A90" s="157">
        <f>IF(B90="","",COUNTA($B$89:B90))</f>
        <v>2</v>
      </c>
      <c r="B90" s="69" t="s">
        <v>174</v>
      </c>
      <c r="C90" s="158" t="s">
        <v>255</v>
      </c>
      <c r="D90" s="158" t="s">
        <v>23</v>
      </c>
      <c r="E90" s="158" t="s">
        <v>256</v>
      </c>
      <c r="F90" s="158" t="s">
        <v>210</v>
      </c>
      <c r="G90" s="141"/>
      <c r="H90" s="142"/>
      <c r="I90" s="159"/>
    </row>
    <row r="91" spans="1:9" ht="12.75" customHeight="1" x14ac:dyDescent="0.25">
      <c r="A91" s="157">
        <f>IF(B91="","",COUNTA($B$89:B91))</f>
        <v>3</v>
      </c>
      <c r="B91" s="69" t="s">
        <v>176</v>
      </c>
      <c r="C91" s="158" t="s">
        <v>201</v>
      </c>
      <c r="D91" s="158" t="s">
        <v>94</v>
      </c>
      <c r="E91" s="158" t="s">
        <v>360</v>
      </c>
      <c r="F91" s="158" t="s">
        <v>210</v>
      </c>
      <c r="G91" s="141"/>
      <c r="H91" s="142">
        <v>4</v>
      </c>
      <c r="I91" s="159"/>
    </row>
    <row r="92" spans="1:9" ht="12.75" customHeight="1" x14ac:dyDescent="0.25">
      <c r="A92" s="157">
        <f>IF(B92="","",COUNTA($B$89:B92))</f>
        <v>4</v>
      </c>
      <c r="B92" s="69" t="s">
        <v>177</v>
      </c>
      <c r="C92" s="158" t="s">
        <v>179</v>
      </c>
      <c r="D92" s="158"/>
      <c r="E92" s="158"/>
      <c r="F92" s="158" t="s">
        <v>53</v>
      </c>
      <c r="G92" s="141"/>
      <c r="H92" s="142">
        <v>5</v>
      </c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4" t="s">
        <v>270</v>
      </c>
      <c r="B123" s="184"/>
      <c r="C123" s="184"/>
      <c r="D123" s="184"/>
      <c r="E123" s="184"/>
      <c r="F123" s="184"/>
      <c r="G123" s="184"/>
      <c r="H123" s="184"/>
      <c r="I123" s="184"/>
    </row>
    <row r="124" spans="1:9" ht="20.100000000000001" customHeight="1" x14ac:dyDescent="0.25">
      <c r="A124" s="146">
        <v>2</v>
      </c>
      <c r="B124" s="147" t="s">
        <v>366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35</v>
      </c>
      <c r="C130" s="158" t="s">
        <v>36</v>
      </c>
      <c r="D130" s="158"/>
      <c r="E130" s="158" t="s">
        <v>13</v>
      </c>
      <c r="F130" s="158" t="s">
        <v>275</v>
      </c>
      <c r="G130" s="141">
        <v>62</v>
      </c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18</v>
      </c>
      <c r="C131" s="158" t="s">
        <v>19</v>
      </c>
      <c r="D131" s="158"/>
      <c r="E131" s="158" t="s">
        <v>100</v>
      </c>
      <c r="F131" s="158" t="s">
        <v>232</v>
      </c>
      <c r="G131" s="141"/>
      <c r="H131" s="142">
        <v>3</v>
      </c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4"/>
      <c r="B164" s="184"/>
      <c r="C164" s="184"/>
      <c r="D164" s="184"/>
      <c r="E164" s="184"/>
      <c r="F164" s="184"/>
      <c r="G164" s="184"/>
      <c r="H164" s="184"/>
      <c r="I164" s="184"/>
    </row>
    <row r="165" spans="1:9" ht="20.100000000000001" customHeight="1" x14ac:dyDescent="0.25">
      <c r="A165" s="146">
        <v>3</v>
      </c>
      <c r="B165" s="148" t="s">
        <v>365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206</v>
      </c>
      <c r="C171" s="158" t="s">
        <v>247</v>
      </c>
      <c r="D171" s="158"/>
      <c r="E171" s="158"/>
      <c r="F171" s="163" t="s">
        <v>210</v>
      </c>
      <c r="G171" s="141">
        <v>36</v>
      </c>
      <c r="H171" s="142"/>
      <c r="I171" s="159"/>
    </row>
    <row r="172" spans="1:9" ht="12.75" customHeight="1" x14ac:dyDescent="0.25">
      <c r="A172" s="157">
        <f>IF(B172="","",COUNTA($B$171:B172))</f>
        <v>2</v>
      </c>
      <c r="B172" s="69" t="s">
        <v>204</v>
      </c>
      <c r="C172" s="158" t="s">
        <v>48</v>
      </c>
      <c r="D172" s="158"/>
      <c r="E172" s="158" t="s">
        <v>323</v>
      </c>
      <c r="F172" s="163" t="s">
        <v>210</v>
      </c>
      <c r="G172" s="141">
        <v>184</v>
      </c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4"/>
      <c r="B205" s="184"/>
      <c r="C205" s="184"/>
      <c r="D205" s="184"/>
      <c r="E205" s="184"/>
      <c r="F205" s="184"/>
      <c r="G205" s="184"/>
      <c r="H205" s="184"/>
      <c r="I205" s="184"/>
    </row>
    <row r="206" spans="1:9" ht="20.100000000000001" customHeight="1" x14ac:dyDescent="0.25">
      <c r="A206" s="146">
        <v>4</v>
      </c>
      <c r="B206" s="148" t="s">
        <v>364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 t="str">
        <f>IF(B212="","",COUNTA($B$212:B212))</f>
        <v/>
      </c>
      <c r="B212" s="69"/>
      <c r="C212" s="158"/>
      <c r="D212" s="158"/>
      <c r="E212" s="158"/>
      <c r="F212" s="158"/>
      <c r="G212" s="141"/>
      <c r="H212" s="142"/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4"/>
      <c r="B246" s="184"/>
      <c r="C246" s="184"/>
      <c r="D246" s="184"/>
      <c r="E246" s="184"/>
      <c r="F246" s="184"/>
      <c r="G246" s="184"/>
      <c r="H246" s="184"/>
      <c r="I246" s="184"/>
    </row>
    <row r="247" spans="1:9" ht="20.100000000000001" customHeight="1" x14ac:dyDescent="0.25">
      <c r="A247" s="146">
        <v>5</v>
      </c>
      <c r="B247" s="150" t="s">
        <v>363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>
        <f>IF(B253="","",COUNTA($B$253:B253))</f>
        <v>1</v>
      </c>
      <c r="B253" s="69" t="s">
        <v>88</v>
      </c>
      <c r="C253" s="158" t="s">
        <v>91</v>
      </c>
      <c r="D253" s="158" t="s">
        <v>23</v>
      </c>
      <c r="E253" s="158"/>
      <c r="F253" s="158" t="s">
        <v>231</v>
      </c>
      <c r="G253" s="141"/>
      <c r="H253" s="142">
        <v>28</v>
      </c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4"/>
      <c r="B287" s="184"/>
      <c r="C287" s="184"/>
      <c r="D287" s="184"/>
      <c r="E287" s="184"/>
      <c r="F287" s="184"/>
      <c r="G287" s="184"/>
      <c r="H287" s="184"/>
      <c r="I287" s="184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165</v>
      </c>
      <c r="C294" s="158" t="s">
        <v>23</v>
      </c>
      <c r="D294" s="158"/>
      <c r="E294" s="158"/>
      <c r="F294" s="158" t="s">
        <v>231</v>
      </c>
      <c r="G294" s="141">
        <v>4</v>
      </c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367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368</v>
      </c>
      <c r="H333" s="132" t="s">
        <v>369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1977</v>
      </c>
      <c r="H335" s="142">
        <v>1446.7</v>
      </c>
      <c r="I335" s="159"/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1978</v>
      </c>
      <c r="H336" s="142">
        <v>1457.9</v>
      </c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70" t="s">
        <v>335</v>
      </c>
      <c r="B369" s="170"/>
      <c r="C369" s="170"/>
      <c r="D369" s="170"/>
      <c r="E369" s="170"/>
      <c r="F369" s="170"/>
      <c r="G369" s="170"/>
      <c r="H369" s="170"/>
      <c r="I369" s="170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351</v>
      </c>
      <c r="E372" s="132" t="s">
        <v>338</v>
      </c>
      <c r="F372" s="132" t="s">
        <v>329</v>
      </c>
      <c r="G372" s="133" t="s">
        <v>349</v>
      </c>
      <c r="H372" s="132" t="s">
        <v>350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172</v>
      </c>
      <c r="D373" s="51" t="s">
        <v>343</v>
      </c>
      <c r="E373" s="136" t="s">
        <v>339</v>
      </c>
      <c r="F373" s="137">
        <v>901</v>
      </c>
      <c r="G373" s="137">
        <v>910</v>
      </c>
      <c r="H373" s="138">
        <f>IF(G373="","",F373*G373)</f>
        <v>819910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174</v>
      </c>
      <c r="D374" s="51" t="s">
        <v>346</v>
      </c>
      <c r="E374" s="136" t="s">
        <v>374</v>
      </c>
      <c r="F374" s="137">
        <v>5</v>
      </c>
      <c r="G374" s="137">
        <v>26140</v>
      </c>
      <c r="H374" s="138">
        <f>IF(G374="","",F374*G374)</f>
        <v>130700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173</v>
      </c>
      <c r="C375" s="51" t="s">
        <v>176</v>
      </c>
      <c r="D375" s="51" t="s">
        <v>343</v>
      </c>
      <c r="E375" s="136" t="s">
        <v>374</v>
      </c>
      <c r="F375" s="137">
        <v>4</v>
      </c>
      <c r="G375" s="137">
        <v>1500</v>
      </c>
      <c r="H375" s="138">
        <f t="shared" ref="H375:H407" si="0">IF(G375="","",F375*G375)</f>
        <v>6000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44</v>
      </c>
      <c r="C376" s="51" t="s">
        <v>35</v>
      </c>
      <c r="D376" s="51" t="s">
        <v>343</v>
      </c>
      <c r="E376" s="136" t="s">
        <v>375</v>
      </c>
      <c r="F376" s="137">
        <v>62</v>
      </c>
      <c r="G376" s="137">
        <v>420</v>
      </c>
      <c r="H376" s="138">
        <f t="shared" si="0"/>
        <v>26040</v>
      </c>
      <c r="I376" s="136"/>
    </row>
    <row r="377" spans="1:9" ht="12.75" customHeight="1" x14ac:dyDescent="0.25">
      <c r="A377" s="157">
        <f>IF(B377="","",COUNTA($B$373:B377))</f>
        <v>5</v>
      </c>
      <c r="B377" s="51" t="s">
        <v>44</v>
      </c>
      <c r="C377" s="51" t="s">
        <v>18</v>
      </c>
      <c r="D377" s="51" t="s">
        <v>346</v>
      </c>
      <c r="E377" s="136" t="s">
        <v>374</v>
      </c>
      <c r="F377" s="137">
        <v>3</v>
      </c>
      <c r="G377" s="137">
        <v>6500</v>
      </c>
      <c r="H377" s="138">
        <f t="shared" si="0"/>
        <v>19500</v>
      </c>
      <c r="I377" s="136"/>
    </row>
    <row r="378" spans="1:9" ht="12.75" customHeight="1" x14ac:dyDescent="0.25">
      <c r="A378" s="157">
        <f>IF(B378="","",COUNTA($B$373:B378))</f>
        <v>6</v>
      </c>
      <c r="B378" s="51" t="s">
        <v>192</v>
      </c>
      <c r="C378" s="51" t="s">
        <v>206</v>
      </c>
      <c r="D378" s="51" t="s">
        <v>343</v>
      </c>
      <c r="E378" s="136" t="s">
        <v>375</v>
      </c>
      <c r="F378" s="137">
        <v>152</v>
      </c>
      <c r="G378" s="137">
        <v>910</v>
      </c>
      <c r="H378" s="138">
        <f t="shared" si="0"/>
        <v>138320</v>
      </c>
      <c r="I378" s="136"/>
    </row>
    <row r="379" spans="1:9" ht="12.75" customHeight="1" x14ac:dyDescent="0.25">
      <c r="A379" s="157">
        <f>IF(B379="","",COUNTA($B$373:B379))</f>
        <v>7</v>
      </c>
      <c r="B379" s="51" t="s">
        <v>192</v>
      </c>
      <c r="C379" s="51" t="s">
        <v>204</v>
      </c>
      <c r="D379" s="51" t="s">
        <v>346</v>
      </c>
      <c r="E379" s="136" t="s">
        <v>375</v>
      </c>
      <c r="F379" s="137">
        <v>184</v>
      </c>
      <c r="G379" s="137">
        <v>875</v>
      </c>
      <c r="H379" s="138">
        <f t="shared" si="0"/>
        <v>161000</v>
      </c>
      <c r="I379" s="136"/>
    </row>
    <row r="380" spans="1:9" ht="12.75" customHeight="1" x14ac:dyDescent="0.25">
      <c r="A380" s="157">
        <f>IF(B380="","",COUNTA($B$373:B380))</f>
        <v>8</v>
      </c>
      <c r="B380" s="51" t="s">
        <v>192</v>
      </c>
      <c r="C380" s="51" t="s">
        <v>155</v>
      </c>
      <c r="D380" s="51" t="s">
        <v>346</v>
      </c>
      <c r="E380" s="136" t="s">
        <v>374</v>
      </c>
      <c r="F380" s="137">
        <v>1</v>
      </c>
      <c r="G380" s="137">
        <v>20000</v>
      </c>
      <c r="H380" s="138">
        <f t="shared" si="0"/>
        <v>20000</v>
      </c>
      <c r="I380" s="136"/>
    </row>
    <row r="381" spans="1:9" ht="12.75" customHeight="1" x14ac:dyDescent="0.25">
      <c r="A381" s="157">
        <f>IF(B381="","",COUNTA($B$373:B381))</f>
        <v>9</v>
      </c>
      <c r="B381" s="51" t="s">
        <v>235</v>
      </c>
      <c r="C381" s="51" t="s">
        <v>165</v>
      </c>
      <c r="D381" s="51" t="s">
        <v>343</v>
      </c>
      <c r="E381" s="136" t="s">
        <v>374</v>
      </c>
      <c r="F381" s="137">
        <v>4</v>
      </c>
      <c r="G381" s="137">
        <v>5075</v>
      </c>
      <c r="H381" s="138">
        <f t="shared" si="0"/>
        <v>20300</v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370</v>
      </c>
      <c r="H409" s="156">
        <f>SUM(H373:H407)</f>
        <v>1341770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B39:I39"/>
    <mergeCell ref="F71:I71"/>
    <mergeCell ref="A71:E71"/>
    <mergeCell ref="G34:H34"/>
    <mergeCell ref="G35:H35"/>
    <mergeCell ref="E22:H22"/>
    <mergeCell ref="E19:H19"/>
    <mergeCell ref="C19:D19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Пользователь</cp:lastModifiedBy>
  <cp:lastPrinted>2017-09-19T08:36:37Z</cp:lastPrinted>
  <dcterms:created xsi:type="dcterms:W3CDTF">2017-08-22T09:44:58Z</dcterms:created>
  <dcterms:modified xsi:type="dcterms:W3CDTF">2017-11-06T16:01:14Z</dcterms:modified>
</cp:coreProperties>
</file>