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20" windowWidth="15480" windowHeight="8070" tabRatio="557" activeTab="0"/>
  </bookViews>
  <sheets>
    <sheet name="пр 5 (2016)" sheetId="1" r:id="rId1"/>
  </sheets>
  <externalReferences>
    <externalReference r:id="rId4"/>
  </externalReferences>
  <definedNames>
    <definedName name="_xlnm.Print_Area" localSheetId="0">'пр 5 (2016)'!$A$1:$E$333</definedName>
    <definedName name="прил8">#REF!</definedName>
  </definedNames>
  <calcPr fullCalcOnLoad="1"/>
</workbook>
</file>

<file path=xl/sharedStrings.xml><?xml version="1.0" encoding="utf-8"?>
<sst xmlns="http://schemas.openxmlformats.org/spreadsheetml/2006/main" count="822" uniqueCount="275">
  <si>
    <t>Мероприятия по предупреждению и ликвидации последствий чрезвычайных ситуаций и стихийных бедствий природного и техногенного характера</t>
  </si>
  <si>
    <t>Иные межбюджетные трансферты по передаче полномочий по осуществлению внешнего муниципального финансового контроля</t>
  </si>
  <si>
    <t>Межбюджетные трансферты муниципальным образованиям по передаче полномочий по участию в предупреждении и ликвидации последствий чрезвычайных ситуаций в границах поселения, по организации и осуществлению мероприятий по гражданской обороне, защите населения и территории поселения от чрезвычайных ситуаций природного и техногенного характера</t>
  </si>
  <si>
    <t>Муниципальная программа муниципального образования Лаголовское сельское поселение Ломоносовский муниципальный район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Лаголовском сельском поселении"</t>
  </si>
  <si>
    <t>0300101</t>
  </si>
  <si>
    <t>Мероприятия по строительству и реконструкции объектов коммунальной инфраструктуры в рамках муниципальной программы муниципального образования Лаголовское сельское поселение Ломоносовский муниципальный район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Лаголовском сельском поселении"</t>
  </si>
  <si>
    <t>0300102</t>
  </si>
  <si>
    <t>Мероприятия по паспортизации объектов коммунальной инфраструктуры в рамках муниципальной программы муниципального образования Лаголовское сельское поселение Ломоносовский муниципальный район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Лаголовском сельском поселении"</t>
  </si>
  <si>
    <t>0300103</t>
  </si>
  <si>
    <t>Благоустройство</t>
  </si>
  <si>
    <t>0503</t>
  </si>
  <si>
    <t>540</t>
  </si>
  <si>
    <t>Иные межбюджетные трансферты</t>
  </si>
  <si>
    <t>0203</t>
  </si>
  <si>
    <t>1003</t>
  </si>
  <si>
    <t>1001</t>
  </si>
  <si>
    <t>0309</t>
  </si>
  <si>
    <t>1006</t>
  </si>
  <si>
    <t>4</t>
  </si>
  <si>
    <t>5</t>
  </si>
  <si>
    <t>120</t>
  </si>
  <si>
    <t>Расходы на выплаты персоналу государственных (муниципальных) органов</t>
  </si>
  <si>
    <t>313</t>
  </si>
  <si>
    <t>Пособия, компенсации, меры социальной поддержки по публичным нормативным обязательствам</t>
  </si>
  <si>
    <t>Субсидии бюджетным учреждениям на финансовое обеспечение муниципального задания на оказание муниципальных услуг(выполнение работ)</t>
  </si>
  <si>
    <t>Сумма(тысяч рублей)</t>
  </si>
  <si>
    <t>Другие вопросы в области социальной политики</t>
  </si>
  <si>
    <t>0102</t>
  </si>
  <si>
    <t>Физическая культура и спорт</t>
  </si>
  <si>
    <t>Жилищное хозяйство</t>
  </si>
  <si>
    <t>Социальное обеспечение населения</t>
  </si>
  <si>
    <t>Культура</t>
  </si>
  <si>
    <t>Пенсионное обеспечение</t>
  </si>
  <si>
    <t>1002</t>
  </si>
  <si>
    <t>0807088</t>
  </si>
  <si>
    <t xml:space="preserve"> № 20 от 28.06.2016г.</t>
  </si>
  <si>
    <t>по целевым статьям (муниципальным программам муниципального образования Кипенское сельское поселение муниципального образования Ломоносовского муниципального района Ленинградской области и непрограммным направлениям деятельности), группам и подгруппам видов расходов классификации расходов бюджетов,  а также по разделам и подразделам классификации расходов бюджетов                                            на 2016 год</t>
  </si>
  <si>
    <t>0412</t>
  </si>
  <si>
    <t>Публичные нормативные социальные выплаты гражданам</t>
  </si>
  <si>
    <t>310</t>
  </si>
  <si>
    <t>Субсидии бюджетным учреждениям</t>
  </si>
  <si>
    <t>Расходы на выплаты персоналу казенных учреждений</t>
  </si>
  <si>
    <t>Уплата прочих налогов,сборов  и иных платежей</t>
  </si>
  <si>
    <t xml:space="preserve">Уплата прочих налогов,сборов и иных платежей </t>
  </si>
  <si>
    <t>Обеспечение деятельности аппаратов органов местного самоуправления</t>
  </si>
  <si>
    <t>Обеспечение мер социальной поддержки по оплате жилищно-коммунальных услуг отдельным категориям граждан, оказание мер социальной поддержки которым относится к ведению Российской Федерации</t>
  </si>
  <si>
    <t>Предоставление государственной социальной помощи в форме единовременной денежной выплаты или  натуральной помощи</t>
  </si>
  <si>
    <t>Меры социальной поддержки лиц, удостоенных звания "Ветеран труда Ленинградской области"</t>
  </si>
  <si>
    <t>Предоставление гражданам субсидий на оплату жилого помещения и коммунальных услуг</t>
  </si>
  <si>
    <t>Предоставление мер социальной поддержки в части изготовления и ремонта зубных протезов отдельным категориям граждан, проживающих в Ленинградской области</t>
  </si>
  <si>
    <t>Выплата социального пособия и возмещение расходов на погребение</t>
  </si>
  <si>
    <t xml:space="preserve">Меры социальной поддержки инвалидов, получивших транспортные средства бесплатно или приобретших их на льготных условиях, инвалидов войны I и II групп, приобретших транспортные средства за полную стоимость, инвалидов вследствие общего заболевания, инвалидов с детства, детей-инвалидов, имеющих медицинские показания на обеспечение транспортными средствами и приобретших их самостоятельно, в части выплаты денежной компенсации расходов на бензин, ремонт, техническое обслуживание транспортных средств и запасные части к ним </t>
  </si>
  <si>
    <t>Мероприятия по профилактике клещевого вирусного энцефалита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</si>
  <si>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0440001130</t>
  </si>
  <si>
    <t>0440074310</t>
  </si>
  <si>
    <t>Меры социальной поддержки по предоставлению единовременной выплаты лицам, состоящим в браке 50, 60, 70 и 75 лет</t>
  </si>
  <si>
    <t>Предоставление социального обслуживания населению</t>
  </si>
  <si>
    <t xml:space="preserve">Меры социальной поддержки по предоставлению ежемесячной компенсации на полноценное питание беременным женщинам, кормящим матерям, детям в возрасте до трех лет </t>
  </si>
  <si>
    <t>0707000</t>
  </si>
  <si>
    <t>Осуществление отдельных государственных полномочий Ленинградской области в рамках непрограммных направлений деятельности органов местного самоуправления</t>
  </si>
  <si>
    <t>0707120</t>
  </si>
  <si>
    <t>Социальное обслуживание населения</t>
  </si>
  <si>
    <t>0705380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</si>
  <si>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организации (прекращением деятельности полномочий физическим лицам) в соответствии с федеральным законом от 19.05.1995г. №81-ФЗ "О государственных пособиях гражданам, имеющим детей"</t>
  </si>
  <si>
    <t>Дополнительные меры социальной поддержки отдельных категорий граждан в рамках муниципальной программы муниципального образования Ломоносовский муниципальный район Ленинградской области "Реализация социальной политики в Ломоносовском муниципальном районе на 2015-2017 годы"</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</si>
  <si>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Кипенское сельское поселение на 2015 - 2017 годы"</t>
  </si>
  <si>
    <t>Субсидии на капитальный ремонт и ремонт дворовых территорий многоквартирых домов, проездов к дворовым территориям многоквартирных домов населенных пунктов Ленинградской области в рамках подпрограммы "Поддержание существующей сети автомобилных дорог общего пользования"</t>
  </si>
  <si>
    <t>9900070140</t>
  </si>
  <si>
    <t>Расходы на обеспечение деятельности казенных учреждений в рамках подпрограммы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2015-2017 годы"</t>
  </si>
  <si>
    <t>1105</t>
  </si>
  <si>
    <t>Подпрограмма "Переселение граждан из аварийного жилищного фонда на территории Ленинградской области в 2013-2017 годах"" муниципальной программы муниципального образования Кипенское сельское поселение муниципального образования Ломоносовский муниципальный прайон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</si>
  <si>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Софинансирование на осуществление мероприятий в рамках подпрограммы "Переселение граждан из аварийного жилищного фонда на территории Ленинградской области в 2013-2017 годах" программы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</si>
  <si>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0319602</t>
  </si>
  <si>
    <t>Мероприятия по оплате электроэнергии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</si>
  <si>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Подпрограмма "Содержание дорог в зимнее время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 годы"</t>
  </si>
  <si>
    <t>Осуществление государственных полномочий Ленинградской области в рамках  муниципальной программы муниципального образования Ломоносовский муниципальный район Ленинградской области "Реализация социальной политики в Ломоносовском муниципальном районе на 2015-2017 годы"</t>
  </si>
  <si>
    <t>Меры социальной поддержки ветеранов труда, труженников тыла, жертв политических репрессий по предоставлению  ежемесячной денежной выплаты</t>
  </si>
  <si>
    <t>Субсидии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</si>
  <si>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9907202</t>
  </si>
  <si>
    <t>Финансирование на осуществление мероприятий в рамках подпрограммы "Переселение граждан из аварийного жилищного фонда на территории Ленинградской области в 2013-2017 годах" программы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</si>
  <si>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0370000</t>
  </si>
  <si>
    <t>0379602</t>
  </si>
  <si>
    <t xml:space="preserve">Меры социальной поддержки ветеранов труда, труженников тыла, жертв политических репрессий, сельских специалистов по оплате жилья и коммунальных услуг </t>
  </si>
  <si>
    <t>Меры социальной поддержки многодетных (приемных)  семей по оплате жилья и коммунальных услуг, предоставлению  ежегодной денежной компенсации, предоставлению бесплатного проезда детям</t>
  </si>
  <si>
    <t>Приобретение товаров, работ, услуг в пользу граждан в целях их социального обеспечения</t>
  </si>
  <si>
    <t>0707155</t>
  </si>
  <si>
    <t>0707156</t>
  </si>
  <si>
    <t>0707157</t>
  </si>
  <si>
    <t>0707158</t>
  </si>
  <si>
    <t>0707132</t>
  </si>
  <si>
    <t xml:space="preserve">Утверждено </t>
  </si>
  <si>
    <t xml:space="preserve">   Решением Совета депутатов</t>
  </si>
  <si>
    <t>Меры социальной поддержки многодетных семей по предоставлению материнского капитала на третьего ребенка и последующих детей</t>
  </si>
  <si>
    <t>Предоставление ежемесячной денежной выплаты семьям в случае рождения третьего ребенка и последующих детей</t>
  </si>
  <si>
    <t>0103</t>
  </si>
  <si>
    <t>Осуществление отдельного государственного полномочия Ленинградской области по организации социальной помощи и социальной защиты населения</t>
  </si>
  <si>
    <t>Межбюджетные трансферты муниципальным образованиям</t>
  </si>
  <si>
    <t>410</t>
  </si>
  <si>
    <t xml:space="preserve">Бюджетные инвестиции </t>
  </si>
  <si>
    <t xml:space="preserve"> </t>
  </si>
  <si>
    <t>Распределение бюджетных ассигнований</t>
  </si>
  <si>
    <t>0100000000</t>
  </si>
  <si>
    <t>Подпрограмма "Создание условий для организации и проведения культурно-массовых мероприятий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</si>
  <si>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Расходы на обеспечение деятельности казенных учреждений в рамках подпрограммы "Создание условий для организации и проведения культурно-массовых мероприятий на территории муниципального образования Кипенское сельское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</si>
  <si>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Подпрограмма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</si>
  <si>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физкультуры и  спорта на территории муниципального образования Кипенское сельское поселение на 2016-2018 годы"</t>
  </si>
  <si>
    <t>Мероприятия по проведению спортивных мероприятий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2016-2018 годы"</t>
  </si>
  <si>
    <t>Содержание спортивных инструкторов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2016-2018 годы"</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</si>
  <si>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Кипенского сельское поселение на 2016-2018 годы"</t>
  </si>
  <si>
    <t>Подпрограмма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2016-2018 годы"</t>
  </si>
  <si>
    <t>Мероприятия по обеспечению подпрограммы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Ломоносовский муниципальный прайон Ленинградской области "Развитие и реконструкция жилищно-коммунального хозяйства муниципального образования Кипенское сельское поселение на 2016-2018 гооды"</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</si>
  <si>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</si>
  <si>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Подпрограмма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</si>
  <si>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Мероприятия по модернизации, ремонту и поддержанию в работоспособном состоянии уличного освещения, прокладке новых линий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 годы"</t>
  </si>
  <si>
    <t>Мероприятия по закупке материалов и инструментов для обслуживания линий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</si>
  <si>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Мероприятия по очистке дорог от снега внутрипоселковых дорог общего пользования местного значения в рамках подпрограммы "Содержание  дорог в зимнее время на территории муниципального образования Пениковское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сельскоепоселение на 2016-2018гг"</t>
  </si>
  <si>
    <t>Подпрограмма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</si>
  <si>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</si>
  <si>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Мероприятия по привлечению лиц для производства покоса травы в летне-осенний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</si>
  <si>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Мероприятия по привлечению лиц из числа подростков для участия в работах по благоустройству в составе молодежной трудовой бригады в летний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</si>
  <si>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Мероприятия по уборке и вывозу несанкционированных свалок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</si>
  <si>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Мероприятия по закупке инвентаря и материальных запасов для проведения общественных субботников по уборке и благоустройству территорий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</si>
  <si>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Подпрограмма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</si>
  <si>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Мероприятия по сносу и утилизации деревьев, угрожающих жизни людей и системам жизнеобеспечения ЖКХ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</si>
  <si>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Мероприятия по установке и обустройству детских игровых площадок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</si>
  <si>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Ремонт и содержание автомобильных дорог общего пользования местного значения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2016-2018 годы"</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</si>
  <si>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</si>
  <si>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Доплаты к пенсиям за муниципальный стаж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</si>
  <si>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9900072020</t>
  </si>
  <si>
    <t>Мероприятия по борьбе с борщевиком Сосновского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</si>
  <si>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04400S4310</t>
  </si>
  <si>
    <t>0800074390</t>
  </si>
  <si>
    <t>Мероприятия направленные на развитие административного центра сельского поселения</t>
  </si>
  <si>
    <t>Мероприятия финансирования заявок старост (дорожное хозяйство)</t>
  </si>
  <si>
    <t>Мероприятия финансирования заявок старост( коммунальное хозяйство)</t>
  </si>
  <si>
    <t>Поддержка МО Лен.обл. по развитию общественной инфраструктуры муниципального значения</t>
  </si>
  <si>
    <t>Мероприятия софинансирования заявок старост (дорожное хозяйство)</t>
  </si>
  <si>
    <t>Мероприятия софинансирования заявок старост( коммунальное хозяйство)</t>
  </si>
  <si>
    <t>Финансирование на осуществление мероприятий в рамках подпрограммы "Переселение граждан из аварийного жилищного фонда на территории Ленинградской области в 2013-2017 годах" программы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 средства Фонда</t>
  </si>
  <si>
    <t>0310009502</t>
  </si>
  <si>
    <t>Поддержка отдельных категорий граждан Кипенского сельского поселения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</si>
  <si>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r>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«Обеспечение противопожарной безопасности</t>
    </r>
    <r>
      <rPr>
        <b/>
        <sz val="11"/>
        <color indexed="8"/>
        <rFont val="Times New Roman"/>
        <family val="1"/>
      </rPr>
      <t xml:space="preserve"> муниципального образования Кипенское сельское поселение муниципального образования Ломоносовский муниципальный район Ленинградской области на 2016 - 2018 годы</t>
    </r>
    <r>
      <rPr>
        <b/>
        <sz val="11"/>
        <rFont val="Times New Roman"/>
        <family val="1"/>
      </rPr>
      <t>»</t>
    </r>
  </si>
  <si>
    <t>0310080060</t>
  </si>
  <si>
    <t>Проведение превентивных мероприятий в области пожарной безопасности муниципальной программы муниципального образования Кипенское сельское поселение МО Ломоносовский муниципальный район Ленинградской области «Обеспечение противопожарной безопасности муниципального образования Кипенское сельское поселение муниципального образования Ломоносовский муниципальный район Ленинградской области на 2016 - 2018 годы»</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</si>
  <si>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2016 - 2018 годы»</t>
  </si>
  <si>
    <t>Мероприятия софинансирования выполнения заявок старост населенных пунктов  Кипенского сельского поселения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2016 - 2018 годы»</t>
  </si>
  <si>
    <t>0110000000</t>
  </si>
  <si>
    <t>0110000230</t>
  </si>
  <si>
    <t>0120000000</t>
  </si>
  <si>
    <t>0120000230</t>
  </si>
  <si>
    <t>0200000000</t>
  </si>
  <si>
    <t>0200001010</t>
  </si>
  <si>
    <t>0200001020</t>
  </si>
  <si>
    <t>0300000000</t>
  </si>
  <si>
    <t>0310000000</t>
  </si>
  <si>
    <t>0310095020</t>
  </si>
  <si>
    <t>0320000000</t>
  </si>
  <si>
    <t>0320001030</t>
  </si>
  <si>
    <t>0400000000</t>
  </si>
  <si>
    <t>0410000000</t>
  </si>
  <si>
    <t>0410001040</t>
  </si>
  <si>
    <t>0410001050</t>
  </si>
  <si>
    <t>0410001060</t>
  </si>
  <si>
    <t>0420000000</t>
  </si>
  <si>
    <t>0420001070</t>
  </si>
  <si>
    <t>0430000000</t>
  </si>
  <si>
    <t>0430001080</t>
  </si>
  <si>
    <t>0430001090</t>
  </si>
  <si>
    <t>0430001100</t>
  </si>
  <si>
    <t>0430001110</t>
  </si>
  <si>
    <t>0430001120</t>
  </si>
  <si>
    <t>0440000000</t>
  </si>
  <si>
    <t>0440001140</t>
  </si>
  <si>
    <t>0440001150</t>
  </si>
  <si>
    <t>0500000000</t>
  </si>
  <si>
    <t>0500001160</t>
  </si>
  <si>
    <t>0600000000</t>
  </si>
  <si>
    <t>0600001170</t>
  </si>
  <si>
    <t>0600001180</t>
  </si>
  <si>
    <t>0700000000</t>
  </si>
  <si>
    <t>0800000000</t>
  </si>
  <si>
    <t>0800090880</t>
  </si>
  <si>
    <t>0800070880</t>
  </si>
  <si>
    <t>ВР</t>
  </si>
  <si>
    <t>ЦСР</t>
  </si>
  <si>
    <t>2</t>
  </si>
  <si>
    <t>3</t>
  </si>
  <si>
    <t>Рз,пр</t>
  </si>
  <si>
    <t>Всего</t>
  </si>
  <si>
    <t>110</t>
  </si>
  <si>
    <t>240</t>
  </si>
  <si>
    <t>Иные закупки товаров, работ и услуг для обеспечения государственных (муниципальных) нужд</t>
  </si>
  <si>
    <t>850</t>
  </si>
  <si>
    <t>320</t>
  </si>
  <si>
    <t>Социальные выплаты гражданам, кроме публичных нормативных социальных выплат</t>
  </si>
  <si>
    <t>610</t>
  </si>
  <si>
    <t>0300000</t>
  </si>
  <si>
    <t>0502</t>
  </si>
  <si>
    <t>Коммунальное хозяйство</t>
  </si>
  <si>
    <t>Закупка товаров, работ, услуг в целях капитального ремонта государственного (муниципального) имущества</t>
  </si>
  <si>
    <t>Мероприятия по капитальному  ремонту объектов коммунальной инфраструктуры в рамках муниципальной программы муниципального образования Ломоносовский муниципальный район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Ломоносовском муниципальном районе"</t>
  </si>
  <si>
    <t>Непрограммные направления деятельности органов местного самоуправления</t>
  </si>
  <si>
    <t>Реализация функций и полномочий  органов местного самоуправления в рамках непрограммных направлений деятельности</t>
  </si>
  <si>
    <t>0104</t>
  </si>
  <si>
    <t>Функционирование местных администраций</t>
  </si>
  <si>
    <t>0801</t>
  </si>
  <si>
    <t>Предоставление  муниципальным бюджетным и автономным учреждениям субсидий  в рамках подпрограммы "Создание условий для организации досуга и обеспечение жилетей Ломоносовского муниципального района услугами организаций культуры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</si>
  <si>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0501</t>
  </si>
  <si>
    <t>Комплектование книжного фонда бибилиотек в рамках подпрограммы "Создание условий для библиотечного обслуживания жителей Ломоносвского муниципального района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</si>
  <si>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0707131</t>
  </si>
  <si>
    <t>0707130</t>
  </si>
  <si>
    <t>0707118</t>
  </si>
  <si>
    <t>0707117</t>
  </si>
  <si>
    <t>0707116</t>
  </si>
  <si>
    <t>0707115</t>
  </si>
  <si>
    <t>0707113</t>
  </si>
  <si>
    <t>0707109</t>
  </si>
  <si>
    <t>0707107</t>
  </si>
  <si>
    <t>0705250</t>
  </si>
  <si>
    <t>0700128</t>
  </si>
  <si>
    <t>1101</t>
  </si>
  <si>
    <t>Дорожное хозяйство (дорожные фонды)</t>
  </si>
  <si>
    <t xml:space="preserve">Мероприятия по развитию  спорта высших достижений и системы подготовки спортивного резерва в рамках подпрограммы "Развитие физической культуры и спорта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 </t>
  </si>
  <si>
    <t xml:space="preserve">Мероприятия по развитию  адаптивной физической культуры и спорта для лиц с ограниченными возможностями здоровья и инвалидов в рамках подпрограммы "Развитие физической культуры и спорта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 </t>
  </si>
  <si>
    <t>412</t>
  </si>
  <si>
    <t>0130023</t>
  </si>
  <si>
    <t>Финансирование на осуществление мероприятий в рамках подпрограммы "Переселение граждан из аварийного жилищного фонда на территории Ленинградской области в 2013-2017 годах" программы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 (собственные средства)</t>
  </si>
  <si>
    <t>Иные закупки товаров, работ и услуг для обеспечения государственных (муниципальных) нужд (собственные средства)</t>
  </si>
  <si>
    <t>Функционирование высшего должностного лица субъекта Российской Федерации и муниципального образования</t>
  </si>
  <si>
    <t>0700001190</t>
  </si>
  <si>
    <t>9000000000</t>
  </si>
  <si>
    <t>9900000000</t>
  </si>
  <si>
    <t>9900000200</t>
  </si>
  <si>
    <t>9900000210</t>
  </si>
  <si>
    <t>9900005000</t>
  </si>
  <si>
    <t>9900005010</t>
  </si>
  <si>
    <t>9900005020</t>
  </si>
  <si>
    <t>9900005030</t>
  </si>
  <si>
    <t>9900050000</t>
  </si>
  <si>
    <t>9900051180</t>
  </si>
  <si>
    <t>9900070000</t>
  </si>
  <si>
    <t>9900071340</t>
  </si>
  <si>
    <t>9900080000</t>
  </si>
  <si>
    <t>9900080010</t>
  </si>
  <si>
    <t>9900080020</t>
  </si>
  <si>
    <t>9900080030</t>
  </si>
  <si>
    <t>9900080040</t>
  </si>
  <si>
    <t xml:space="preserve">               (приложение 5)</t>
  </si>
  <si>
    <t>0113</t>
  </si>
  <si>
    <t>9900020</t>
  </si>
  <si>
    <t xml:space="preserve">Мероприятия в рамках  полномочий органов  местного самоуправления </t>
  </si>
  <si>
    <t>0409</t>
  </si>
  <si>
    <t>Установка и обустройство мусоросборных площадок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области"Благоустройство территорий и населенных пунктов муниципального образования Кипенское сельское поселение на 2015-2017гг"</t>
  </si>
  <si>
    <t>0430113</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</si>
  <si>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автомобильных дорог в муниципальном образовании Кипенское сельское поселение"</t>
  </si>
  <si>
    <t>Мероприятия по софинансированию на капитальный ремонт и ремонт дворовых территорий многоквартирных домов, проездов к дворовым территориям многоквартирных домов населенных пунктов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2015-2017 годы"</t>
  </si>
  <si>
    <t>0509013</t>
  </si>
  <si>
    <t>Мероприятия по софинансированию на капитальный ремонт и ремонт автомобильных дорог общего пользования  местного значения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2015-2017 годы"</t>
  </si>
  <si>
    <t>0509014</t>
  </si>
  <si>
    <t>Обеспечение пожарной безопасности</t>
  </si>
  <si>
    <t>0310</t>
  </si>
  <si>
    <t>0809088</t>
  </si>
  <si>
    <t>Национальная безопасность и правоохранительная деятельность</t>
  </si>
  <si>
    <t>Обеспечение деятельности  главы муниципального образования</t>
  </si>
  <si>
    <t>Обеспечение деятельности  аппаратов органов местного самоуправления</t>
  </si>
  <si>
    <t>Обеспечение деятельности  главы администрации</t>
  </si>
  <si>
    <t>Формирование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администрации</t>
  </si>
  <si>
    <t>Иные межбюджетные трансферты на передачу полномочий по исполнению бюджета и контролю за исполнением данного бюджета</t>
  </si>
  <si>
    <t>Осуществление отдельных государственных полномочий в рамках непрограммнвх направлений деятельности органов местного самоуправления</t>
  </si>
  <si>
    <t>Осуществление первичного воинского учета на территориях, где отсутствуют военные комиссариаты</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</si>
  <si>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</si>
  <si>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Мероприятие по предупреждению и ликвидации последствий чрезвычайных ситуаций и стихийных бедствий природного и техногенного характера</t>
  </si>
  <si>
    <t xml:space="preserve"> Мероприятия в области градостроения и землепользования в рамках непрограмных направлений деятельности органов местного самоуправления</t>
  </si>
  <si>
    <t>Мероприятия по обеспечению начисления, сбора платы за соцнайм муниципального жилья в рамках непрограмных направлений деятельности органов местного самоуправления</t>
  </si>
  <si>
    <t>Мероприятия по обслуживанию объектов коммунального хозяйства, находящегося в муниципальной собственности</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</si>
</sst>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1]_-;\-* #,##0.00[$€-1]_-;_-* \-??[$€-1]_-"/>
    <numFmt numFmtId="165" formatCode="0.0"/>
    <numFmt numFmtId="166" formatCode="0000"/>
    <numFmt numFmtId="167" formatCode="0000000"/>
    <numFmt numFmtId="168" formatCode="000"/>
    <numFmt numFmtId="169" formatCode="_-* #,##0.00_р_._-;\-* #,##0.00_р_._-;_-* \-??_р_._-;_-@_-"/>
    <numFmt numFmtId="170" formatCode="[$-FC19]d\ mmmm\ yyyy\ &quot;г.&quot;"/>
    <numFmt numFmtId="171" formatCode="000000"/>
    <numFmt numFmtId="172" formatCode="_(* #,##0.00_);_(* \(#,##0.00\);_(* &quot;-&quot;??_);_(@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s>
  <fonts count="51">
    <font>
      <sz val="10"/>
      <name val="MS Sans Serif"/>
      <family val="2"/>
    </font>
    <font>
      <sz val="10"/>
      <name val="Arial"/>
      <family val="0"/>
    </font>
    <font>
      <sz val="10"/>
      <name val="Arial Cyr"/>
      <family val="2"/>
    </font>
    <font>
      <b/>
      <sz val="12"/>
      <color indexed="8"/>
      <name val="Arial Cyr"/>
      <family val="2"/>
    </font>
    <font>
      <sz val="10"/>
      <color indexed="8"/>
      <name val="Arial Cyr"/>
      <family val="2"/>
    </font>
    <font>
      <sz val="14"/>
      <name val="Arial Cyr"/>
      <family val="2"/>
    </font>
    <font>
      <b/>
      <sz val="14"/>
      <color indexed="8"/>
      <name val="Arial Cyr"/>
      <family val="2"/>
    </font>
    <font>
      <b/>
      <sz val="14"/>
      <name val="Arial Cyr"/>
      <family val="2"/>
    </font>
    <font>
      <b/>
      <sz val="10"/>
      <name val="MS Sans Serif"/>
      <family val="2"/>
    </font>
    <font>
      <sz val="12"/>
      <name val="MS Sans Serif"/>
      <family val="2"/>
    </font>
    <font>
      <b/>
      <sz val="10"/>
      <name val="Arial Cyr"/>
      <family val="2"/>
    </font>
    <font>
      <b/>
      <sz val="10"/>
      <color indexed="8"/>
      <name val="Arial Cyr"/>
      <family val="2"/>
    </font>
    <font>
      <i/>
      <sz val="10"/>
      <name val="Arial Cyr"/>
      <family val="2"/>
    </font>
    <font>
      <sz val="9"/>
      <color indexed="8"/>
      <name val="Arial Cyr"/>
      <family val="2"/>
    </font>
    <font>
      <sz val="10"/>
      <color indexed="8"/>
      <name val="Arial"/>
      <family val="2"/>
    </font>
    <font>
      <sz val="10"/>
      <name val="Arrial Cyr"/>
      <family val="0"/>
    </font>
    <font>
      <b/>
      <i/>
      <sz val="10"/>
      <name val="Arial Cyr"/>
      <family val="2"/>
    </font>
    <font>
      <sz val="12"/>
      <name val="Arial Cyr"/>
      <family val="2"/>
    </font>
    <font>
      <b/>
      <sz val="11"/>
      <color indexed="8"/>
      <name val="Arial Cyr"/>
      <family val="2"/>
    </font>
    <font>
      <sz val="8"/>
      <name val="MS Sans Serif"/>
      <family val="2"/>
    </font>
    <font>
      <b/>
      <sz val="10"/>
      <color indexed="8"/>
      <name val="Arial"/>
      <family val="2"/>
    </font>
    <font>
      <b/>
      <sz val="12"/>
      <name val="Arial"/>
      <family val="2"/>
    </font>
    <font>
      <b/>
      <i/>
      <sz val="10"/>
      <color indexed="8"/>
      <name val="Arial"/>
      <family val="2"/>
    </font>
    <font>
      <b/>
      <i/>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MS Sans Serif"/>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MS Sans Serif"/>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8"/>
      <name val="Times New Roman"/>
      <family val="1"/>
    </font>
    <font>
      <b/>
      <i/>
      <sz val="11"/>
      <color indexed="8"/>
      <name val="Times New Roman"/>
      <family val="1"/>
    </font>
    <font>
      <i/>
      <sz val="12"/>
      <name val="Arial Cyr"/>
      <family val="0"/>
    </font>
    <font>
      <b/>
      <sz val="10"/>
      <name val="Arial"/>
      <family val="2"/>
    </font>
    <font>
      <b/>
      <sz val="12"/>
      <name val="Arial Cyr"/>
      <family val="0"/>
    </font>
    <font>
      <sz val="11"/>
      <name val="Times New Roman"/>
      <family val="1"/>
    </font>
    <font>
      <b/>
      <sz val="11"/>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thin"/>
      <bottom style="thin"/>
    </border>
    <border>
      <left style="thin"/>
      <right style="thin"/>
      <top style="thin"/>
      <bottom style="thin"/>
    </border>
    <border>
      <left style="medium"/>
      <right style="medium"/>
      <top>
        <color indexed="63"/>
      </top>
      <bottom style="medium"/>
    </border>
    <border>
      <left style="thin"/>
      <right>
        <color indexed="63"/>
      </right>
      <top style="thin"/>
      <bottom style="thin"/>
    </border>
    <border>
      <left style="medium"/>
      <right style="medium"/>
      <top style="thin"/>
      <bottom style="thin"/>
    </border>
    <border>
      <left style="thin"/>
      <right style="thin"/>
      <top>
        <color indexed="63"/>
      </top>
      <bottom style="thin"/>
    </border>
    <border>
      <left style="medium"/>
      <right>
        <color indexed="63"/>
      </right>
      <top>
        <color indexed="63"/>
      </top>
      <bottom style="medium"/>
    </border>
    <border>
      <left style="medium"/>
      <right style="medium"/>
      <top>
        <color indexed="63"/>
      </top>
      <bottom style="thin"/>
    </border>
    <border>
      <left style="thin"/>
      <right>
        <color indexed="63"/>
      </right>
      <top>
        <color indexed="63"/>
      </top>
      <bottom style="thin"/>
    </border>
    <border>
      <left style="medium"/>
      <right style="thin"/>
      <top>
        <color indexed="63"/>
      </top>
      <bottom style="thin"/>
    </border>
    <border>
      <left style="medium"/>
      <right>
        <color indexed="63"/>
      </right>
      <top style="medium"/>
      <bottom style="medium"/>
    </border>
    <border>
      <left style="medium"/>
      <right style="medium"/>
      <top style="medium"/>
      <bottom style="medium"/>
    </border>
    <border>
      <left>
        <color indexed="63"/>
      </left>
      <right>
        <color indexed="63"/>
      </right>
      <top>
        <color indexed="63"/>
      </top>
      <bottom style="medium"/>
    </border>
    <border>
      <left style="thin"/>
      <right style="medium"/>
      <top style="thin"/>
      <bottom style="thin"/>
    </border>
    <border>
      <left style="medium"/>
      <right>
        <color indexed="63"/>
      </right>
      <top style="thin"/>
      <bottom style="thin"/>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164" fontId="0" fillId="0" borderId="0" applyFill="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7" borderId="1" applyNumberFormat="0" applyAlignment="0" applyProtection="0"/>
    <xf numFmtId="0" fontId="27" fillId="20" borderId="2" applyNumberFormat="0" applyAlignment="0" applyProtection="0"/>
    <xf numFmtId="0" fontId="28" fillId="20" borderId="1" applyNumberFormat="0" applyAlignment="0" applyProtection="0"/>
    <xf numFmtId="0" fontId="29"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1" borderId="7" applyNumberFormat="0" applyAlignment="0" applyProtection="0"/>
    <xf numFmtId="0" fontId="35" fillId="0" borderId="0" applyNumberFormat="0" applyFill="0" applyBorder="0" applyAlignment="0" applyProtection="0"/>
    <xf numFmtId="0" fontId="36" fillId="22" borderId="0" applyNumberFormat="0" applyBorder="0" applyAlignment="0" applyProtection="0"/>
    <xf numFmtId="0" fontId="2" fillId="0" borderId="0">
      <alignment/>
      <protection/>
    </xf>
    <xf numFmtId="0" fontId="37" fillId="0" borderId="0" applyNumberFormat="0" applyFill="0" applyBorder="0" applyAlignment="0" applyProtection="0"/>
    <xf numFmtId="0" fontId="38" fillId="3" borderId="0" applyNumberFormat="0" applyBorder="0" applyAlignment="0" applyProtection="0"/>
    <xf numFmtId="0" fontId="39" fillId="0" borderId="0" applyNumberFormat="0" applyFill="0" applyBorder="0" applyAlignment="0" applyProtection="0"/>
    <xf numFmtId="0" fontId="0" fillId="23" borderId="8" applyNumberFormat="0" applyFont="0" applyAlignment="0" applyProtection="0"/>
    <xf numFmtId="9" fontId="1" fillId="0" borderId="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69" fontId="0" fillId="0" borderId="0" applyFill="0" applyBorder="0" applyAlignment="0" applyProtection="0"/>
    <xf numFmtId="41" fontId="1" fillId="0" borderId="0" applyFill="0" applyBorder="0" applyAlignment="0" applyProtection="0"/>
    <xf numFmtId="0" fontId="42" fillId="4" borderId="0" applyNumberFormat="0" applyBorder="0" applyAlignment="0" applyProtection="0"/>
  </cellStyleXfs>
  <cellXfs count="113">
    <xf numFmtId="0" fontId="0" fillId="0" borderId="0" xfId="0" applyAlignment="1">
      <alignment/>
    </xf>
    <xf numFmtId="0" fontId="2" fillId="0" borderId="0" xfId="54" applyFill="1" applyAlignment="1">
      <alignment shrinkToFit="1"/>
      <protection/>
    </xf>
    <xf numFmtId="49" fontId="2" fillId="0" borderId="0" xfId="54" applyNumberFormat="1" applyFill="1">
      <alignment/>
      <protection/>
    </xf>
    <xf numFmtId="0" fontId="2" fillId="0" borderId="0" xfId="54">
      <alignment/>
      <protection/>
    </xf>
    <xf numFmtId="0" fontId="3" fillId="0" borderId="0" xfId="54" applyFont="1" applyFill="1" applyAlignment="1">
      <alignment horizontal="center" shrinkToFit="1"/>
      <protection/>
    </xf>
    <xf numFmtId="49" fontId="4" fillId="0" borderId="0" xfId="54" applyNumberFormat="1" applyFont="1" applyFill="1" applyAlignment="1">
      <alignment horizontal="center"/>
      <protection/>
    </xf>
    <xf numFmtId="49" fontId="4" fillId="0" borderId="0" xfId="54" applyNumberFormat="1" applyFont="1" applyFill="1" applyAlignment="1">
      <alignment/>
      <protection/>
    </xf>
    <xf numFmtId="0" fontId="2" fillId="0" borderId="0" xfId="54" applyFill="1" applyAlignment="1">
      <alignment horizontal="center" shrinkToFit="1"/>
      <protection/>
    </xf>
    <xf numFmtId="0" fontId="5" fillId="0" borderId="0" xfId="54" applyFont="1">
      <alignment/>
      <protection/>
    </xf>
    <xf numFmtId="0" fontId="0" fillId="0" borderId="0" xfId="0" applyFill="1" applyAlignment="1">
      <alignment horizontal="center"/>
    </xf>
    <xf numFmtId="0" fontId="6" fillId="0" borderId="0" xfId="54" applyFont="1" applyFill="1" applyAlignment="1">
      <alignment horizontal="center" shrinkToFit="1"/>
      <protection/>
    </xf>
    <xf numFmtId="0" fontId="8" fillId="0" borderId="0" xfId="0" applyFont="1" applyFill="1" applyAlignment="1">
      <alignment horizontal="center"/>
    </xf>
    <xf numFmtId="0" fontId="7" fillId="0" borderId="0" xfId="54" applyFont="1">
      <alignment/>
      <protection/>
    </xf>
    <xf numFmtId="49" fontId="6" fillId="0" borderId="0" xfId="54" applyNumberFormat="1" applyFont="1" applyFill="1" applyAlignment="1">
      <alignment horizontal="center"/>
      <protection/>
    </xf>
    <xf numFmtId="0" fontId="10" fillId="0" borderId="0" xfId="54" applyFont="1">
      <alignment/>
      <protection/>
    </xf>
    <xf numFmtId="49" fontId="4" fillId="0" borderId="0" xfId="54" applyNumberFormat="1" applyFont="1" applyFill="1" applyBorder="1" applyAlignment="1">
      <alignment horizontal="center"/>
      <protection/>
    </xf>
    <xf numFmtId="0" fontId="10" fillId="0" borderId="0" xfId="54" applyFont="1" applyBorder="1">
      <alignment/>
      <protection/>
    </xf>
    <xf numFmtId="0" fontId="16" fillId="0" borderId="0" xfId="54" applyFont="1" applyBorder="1">
      <alignment/>
      <protection/>
    </xf>
    <xf numFmtId="0" fontId="17" fillId="0" borderId="0" xfId="54" applyFont="1" applyBorder="1">
      <alignment/>
      <protection/>
    </xf>
    <xf numFmtId="0" fontId="12" fillId="0" borderId="0" xfId="54" applyFont="1" applyBorder="1">
      <alignment/>
      <protection/>
    </xf>
    <xf numFmtId="0" fontId="2" fillId="0" borderId="0" xfId="54" applyFont="1" applyBorder="1">
      <alignment/>
      <protection/>
    </xf>
    <xf numFmtId="49" fontId="11" fillId="0" borderId="0" xfId="54" applyNumberFormat="1" applyFont="1" applyFill="1" applyBorder="1" applyAlignment="1">
      <alignment horizontal="center"/>
      <protection/>
    </xf>
    <xf numFmtId="0" fontId="13" fillId="0" borderId="0" xfId="54" applyFont="1" applyFill="1" applyBorder="1" applyAlignment="1">
      <alignment horizontal="left" shrinkToFit="1"/>
      <protection/>
    </xf>
    <xf numFmtId="0" fontId="11" fillId="0" borderId="0" xfId="54" applyFont="1" applyFill="1" applyBorder="1" applyAlignment="1">
      <alignment horizontal="left" shrinkToFit="1"/>
      <protection/>
    </xf>
    <xf numFmtId="0" fontId="4" fillId="0" borderId="0" xfId="54" applyFont="1" applyFill="1" applyBorder="1" applyAlignment="1">
      <alignment horizontal="left" shrinkToFit="1"/>
      <protection/>
    </xf>
    <xf numFmtId="0" fontId="18" fillId="0" borderId="0" xfId="54" applyFont="1" applyFill="1" applyBorder="1" applyAlignment="1">
      <alignment horizontal="left" shrinkToFit="1"/>
      <protection/>
    </xf>
    <xf numFmtId="49" fontId="18" fillId="0" borderId="0" xfId="54" applyNumberFormat="1" applyFont="1" applyFill="1" applyBorder="1" applyAlignment="1">
      <alignment horizontal="center"/>
      <protection/>
    </xf>
    <xf numFmtId="0" fontId="2" fillId="0" borderId="0" xfId="54" applyFont="1" applyFill="1" applyBorder="1" applyAlignment="1">
      <alignment shrinkToFit="1"/>
      <protection/>
    </xf>
    <xf numFmtId="49" fontId="2" fillId="0" borderId="0" xfId="54" applyNumberFormat="1" applyFont="1" applyFill="1" applyBorder="1">
      <alignment/>
      <protection/>
    </xf>
    <xf numFmtId="49" fontId="2" fillId="0" borderId="0" xfId="54" applyNumberFormat="1" applyFill="1" applyBorder="1">
      <alignment/>
      <protection/>
    </xf>
    <xf numFmtId="0" fontId="2" fillId="0" borderId="0" xfId="54" applyFill="1" applyBorder="1" applyAlignment="1">
      <alignment shrinkToFit="1"/>
      <protection/>
    </xf>
    <xf numFmtId="0" fontId="2" fillId="0" borderId="0" xfId="54" applyBorder="1">
      <alignment/>
      <protection/>
    </xf>
    <xf numFmtId="0" fontId="14" fillId="0" borderId="10" xfId="54" applyFont="1" applyFill="1" applyBorder="1" applyAlignment="1">
      <alignment horizontal="left" wrapText="1" shrinkToFit="1"/>
      <protection/>
    </xf>
    <xf numFmtId="0" fontId="14" fillId="0" borderId="10" xfId="0" applyFont="1" applyFill="1" applyBorder="1" applyAlignment="1">
      <alignment horizontal="left" wrapText="1"/>
    </xf>
    <xf numFmtId="0" fontId="1" fillId="0" borderId="10" xfId="0" applyFont="1" applyFill="1" applyBorder="1" applyAlignment="1">
      <alignment horizontal="left" wrapText="1"/>
    </xf>
    <xf numFmtId="0" fontId="1" fillId="0" borderId="10" xfId="0" applyFont="1" applyFill="1" applyBorder="1" applyAlignment="1">
      <alignment horizontal="left" wrapText="1" shrinkToFit="1"/>
    </xf>
    <xf numFmtId="49" fontId="1" fillId="0" borderId="11"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20" fillId="0" borderId="12" xfId="54" applyNumberFormat="1" applyFont="1" applyFill="1" applyBorder="1" applyAlignment="1">
      <alignment horizontal="center" wrapText="1"/>
      <protection/>
    </xf>
    <xf numFmtId="49" fontId="1" fillId="0" borderId="13" xfId="0" applyNumberFormat="1" applyFont="1" applyFill="1" applyBorder="1" applyAlignment="1">
      <alignment horizontal="center" vertical="center" wrapText="1"/>
    </xf>
    <xf numFmtId="0" fontId="15" fillId="0" borderId="10" xfId="0" applyFont="1" applyFill="1" applyBorder="1" applyAlignment="1">
      <alignment horizontal="left" vertical="top" wrapText="1" shrinkToFit="1"/>
    </xf>
    <xf numFmtId="49" fontId="20" fillId="0" borderId="11" xfId="54" applyNumberFormat="1" applyFont="1" applyFill="1" applyBorder="1" applyAlignment="1">
      <alignment horizontal="center" vertical="center"/>
      <protection/>
    </xf>
    <xf numFmtId="49" fontId="14" fillId="0" borderId="13" xfId="0" applyNumberFormat="1" applyFont="1" applyFill="1" applyBorder="1" applyAlignment="1">
      <alignment horizontal="center" vertical="center" wrapText="1"/>
    </xf>
    <xf numFmtId="49" fontId="14" fillId="0" borderId="11" xfId="54" applyNumberFormat="1" applyFont="1" applyFill="1" applyBorder="1" applyAlignment="1">
      <alignment horizontal="center" vertical="center"/>
      <protection/>
    </xf>
    <xf numFmtId="49" fontId="14" fillId="0" borderId="13" xfId="54" applyNumberFormat="1" applyFont="1" applyFill="1" applyBorder="1" applyAlignment="1">
      <alignment horizontal="center" vertical="center"/>
      <protection/>
    </xf>
    <xf numFmtId="49" fontId="20" fillId="0" borderId="13" xfId="54" applyNumberFormat="1" applyFont="1" applyFill="1" applyBorder="1" applyAlignment="1">
      <alignment horizontal="center" vertical="center"/>
      <protection/>
    </xf>
    <xf numFmtId="165" fontId="14" fillId="0" borderId="14" xfId="54" applyNumberFormat="1" applyFont="1" applyFill="1" applyBorder="1" applyAlignment="1">
      <alignment horizontal="center" vertical="center"/>
      <protection/>
    </xf>
    <xf numFmtId="49" fontId="20" fillId="0" borderId="15" xfId="54" applyNumberFormat="1" applyFont="1" applyFill="1" applyBorder="1" applyAlignment="1">
      <alignment horizontal="center" vertical="center"/>
      <protection/>
    </xf>
    <xf numFmtId="0" fontId="20" fillId="0" borderId="16" xfId="54" applyFont="1" applyFill="1" applyBorder="1" applyAlignment="1">
      <alignment horizontal="center" wrapText="1" shrinkToFit="1"/>
      <protection/>
    </xf>
    <xf numFmtId="165" fontId="20" fillId="0" borderId="14" xfId="54" applyNumberFormat="1" applyFont="1" applyFill="1" applyBorder="1" applyAlignment="1">
      <alignment horizontal="center" vertical="center"/>
      <protection/>
    </xf>
    <xf numFmtId="165" fontId="20" fillId="0" borderId="17" xfId="54" applyNumberFormat="1" applyFont="1" applyFill="1" applyBorder="1" applyAlignment="1">
      <alignment horizontal="center" vertical="center"/>
      <protection/>
    </xf>
    <xf numFmtId="49" fontId="20" fillId="0" borderId="18" xfId="54" applyNumberFormat="1" applyFont="1" applyFill="1" applyBorder="1" applyAlignment="1">
      <alignment horizontal="center" vertical="center"/>
      <protection/>
    </xf>
    <xf numFmtId="49" fontId="20" fillId="0" borderId="19" xfId="54" applyNumberFormat="1" applyFont="1" applyFill="1" applyBorder="1" applyAlignment="1">
      <alignment horizontal="left" shrinkToFit="1"/>
      <protection/>
    </xf>
    <xf numFmtId="0" fontId="1" fillId="0" borderId="10" xfId="0" applyFont="1" applyFill="1" applyBorder="1" applyAlignment="1">
      <alignment horizontal="left" vertical="top" wrapText="1" shrinkToFit="1"/>
    </xf>
    <xf numFmtId="0" fontId="20" fillId="0" borderId="10" xfId="54" applyFont="1" applyFill="1" applyBorder="1" applyAlignment="1">
      <alignment horizontal="left" wrapText="1" shrinkToFit="1"/>
      <protection/>
    </xf>
    <xf numFmtId="0" fontId="9" fillId="0" borderId="0" xfId="0" applyFont="1" applyFill="1" applyBorder="1" applyAlignment="1">
      <alignment horizontal="center"/>
    </xf>
    <xf numFmtId="49" fontId="0" fillId="0" borderId="0" xfId="0" applyNumberFormat="1" applyFont="1" applyFill="1" applyBorder="1" applyAlignment="1">
      <alignment horizontal="center"/>
    </xf>
    <xf numFmtId="0" fontId="20" fillId="0" borderId="20" xfId="54" applyFont="1" applyFill="1" applyBorder="1" applyAlignment="1">
      <alignment horizontal="center" wrapText="1" shrinkToFit="1"/>
      <protection/>
    </xf>
    <xf numFmtId="49" fontId="20" fillId="0" borderId="21" xfId="54" applyNumberFormat="1" applyFont="1" applyFill="1" applyBorder="1" applyAlignment="1">
      <alignment horizontal="center"/>
      <protection/>
    </xf>
    <xf numFmtId="49" fontId="20" fillId="0" borderId="21" xfId="54" applyNumberFormat="1" applyFont="1" applyFill="1" applyBorder="1" applyAlignment="1">
      <alignment horizontal="center" wrapText="1"/>
      <protection/>
    </xf>
    <xf numFmtId="49" fontId="20" fillId="0" borderId="22" xfId="54" applyNumberFormat="1" applyFont="1" applyFill="1" applyBorder="1" applyAlignment="1">
      <alignment horizontal="center" wrapText="1"/>
      <protection/>
    </xf>
    <xf numFmtId="49" fontId="22" fillId="0" borderId="11" xfId="54" applyNumberFormat="1" applyFont="1" applyFill="1" applyBorder="1" applyAlignment="1">
      <alignment horizontal="center" vertical="center"/>
      <protection/>
    </xf>
    <xf numFmtId="49" fontId="22" fillId="0" borderId="13" xfId="54" applyNumberFormat="1" applyFont="1" applyFill="1" applyBorder="1" applyAlignment="1">
      <alignment horizontal="center" vertical="center"/>
      <protection/>
    </xf>
    <xf numFmtId="165" fontId="22" fillId="0" borderId="14" xfId="54" applyNumberFormat="1" applyFont="1" applyFill="1" applyBorder="1" applyAlignment="1">
      <alignment horizontal="center" vertical="center"/>
      <protection/>
    </xf>
    <xf numFmtId="0" fontId="8" fillId="0" borderId="21" xfId="0" applyFont="1" applyBorder="1" applyAlignment="1">
      <alignment horizontal="center"/>
    </xf>
    <xf numFmtId="49" fontId="23" fillId="0" borderId="13" xfId="0" applyNumberFormat="1" applyFont="1" applyFill="1" applyBorder="1" applyAlignment="1">
      <alignment horizontal="center" vertical="center" wrapText="1"/>
    </xf>
    <xf numFmtId="0" fontId="12" fillId="10" borderId="0" xfId="54" applyFont="1" applyFill="1">
      <alignment/>
      <protection/>
    </xf>
    <xf numFmtId="2" fontId="14" fillId="0" borderId="10" xfId="54" applyNumberFormat="1" applyFont="1" applyFill="1" applyBorder="1" applyAlignment="1">
      <alignment horizontal="left" wrapText="1" shrinkToFit="1"/>
      <protection/>
    </xf>
    <xf numFmtId="49" fontId="1" fillId="0" borderId="23" xfId="0" applyNumberFormat="1" applyFont="1" applyFill="1" applyBorder="1" applyAlignment="1">
      <alignment horizontal="center" vertical="center" wrapText="1"/>
    </xf>
    <xf numFmtId="49" fontId="0" fillId="0" borderId="0" xfId="0" applyNumberFormat="1" applyFill="1" applyBorder="1" applyAlignment="1">
      <alignment horizontal="center"/>
    </xf>
    <xf numFmtId="0" fontId="46" fillId="0" borderId="0" xfId="54" applyFont="1" applyBorder="1">
      <alignment/>
      <protection/>
    </xf>
    <xf numFmtId="0" fontId="44" fillId="0" borderId="24" xfId="0" applyFont="1" applyFill="1" applyBorder="1" applyAlignment="1">
      <alignment wrapText="1"/>
    </xf>
    <xf numFmtId="49" fontId="47" fillId="0" borderId="13" xfId="0" applyNumberFormat="1" applyFont="1" applyFill="1" applyBorder="1" applyAlignment="1">
      <alignment horizontal="center" vertical="center" wrapText="1"/>
    </xf>
    <xf numFmtId="0" fontId="48" fillId="0" borderId="0" xfId="54" applyFont="1" applyBorder="1">
      <alignment/>
      <protection/>
    </xf>
    <xf numFmtId="0" fontId="14" fillId="0" borderId="10" xfId="54" applyFont="1" applyFill="1" applyBorder="1" applyAlignment="1">
      <alignment horizontal="left" wrapText="1"/>
      <protection/>
    </xf>
    <xf numFmtId="0" fontId="12" fillId="0" borderId="0" xfId="54" applyFont="1" applyFill="1">
      <alignment/>
      <protection/>
    </xf>
    <xf numFmtId="2" fontId="44" fillId="0" borderId="10" xfId="0" applyNumberFormat="1" applyFont="1" applyFill="1" applyBorder="1" applyAlignment="1">
      <alignment wrapText="1"/>
    </xf>
    <xf numFmtId="0" fontId="1" fillId="0" borderId="0" xfId="0" applyFont="1" applyFill="1" applyBorder="1" applyAlignment="1">
      <alignment wrapText="1"/>
    </xf>
    <xf numFmtId="49" fontId="14" fillId="0" borderId="0" xfId="54" applyNumberFormat="1" applyFont="1" applyFill="1" applyBorder="1" applyAlignment="1">
      <alignment horizontal="center" vertical="center"/>
      <protection/>
    </xf>
    <xf numFmtId="165" fontId="14" fillId="0" borderId="0" xfId="54" applyNumberFormat="1" applyFont="1" applyFill="1" applyBorder="1" applyAlignment="1">
      <alignment horizontal="center" vertical="center"/>
      <protection/>
    </xf>
    <xf numFmtId="0" fontId="14" fillId="0" borderId="0" xfId="54" applyFont="1" applyFill="1" applyBorder="1" applyAlignment="1">
      <alignment horizontal="left" wrapText="1" shrinkToFit="1"/>
      <protection/>
    </xf>
    <xf numFmtId="0" fontId="2" fillId="0" borderId="0" xfId="54" applyFont="1" applyBorder="1" applyAlignment="1">
      <alignment wrapText="1"/>
      <protection/>
    </xf>
    <xf numFmtId="0" fontId="1" fillId="0" borderId="0" xfId="0" applyFont="1" applyFill="1" applyBorder="1" applyAlignment="1">
      <alignment horizontal="left" wrapText="1" shrinkToFit="1"/>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left" wrapText="1"/>
    </xf>
    <xf numFmtId="49" fontId="14" fillId="0" borderId="0" xfId="0" applyNumberFormat="1" applyFont="1" applyFill="1" applyBorder="1" applyAlignment="1">
      <alignment horizontal="center" vertical="center" wrapText="1"/>
    </xf>
    <xf numFmtId="0" fontId="14" fillId="0" borderId="0" xfId="0" applyFont="1" applyFill="1" applyBorder="1" applyAlignment="1">
      <alignment wrapText="1"/>
    </xf>
    <xf numFmtId="0" fontId="1" fillId="0" borderId="0" xfId="54" applyFont="1" applyFill="1" applyBorder="1" applyAlignment="1">
      <alignment horizontal="left" wrapText="1" shrinkToFit="1"/>
      <protection/>
    </xf>
    <xf numFmtId="0" fontId="14" fillId="0" borderId="0" xfId="0" applyFont="1" applyFill="1" applyBorder="1" applyAlignment="1">
      <alignment horizontal="left" wrapText="1"/>
    </xf>
    <xf numFmtId="0" fontId="15" fillId="0" borderId="0" xfId="0" applyFont="1" applyFill="1" applyBorder="1" applyAlignment="1">
      <alignment horizontal="left" vertical="top" wrapText="1" shrinkToFit="1"/>
    </xf>
    <xf numFmtId="49" fontId="14" fillId="24" borderId="0" xfId="54" applyNumberFormat="1" applyFont="1" applyFill="1" applyBorder="1" applyAlignment="1">
      <alignment horizontal="center" vertical="center"/>
      <protection/>
    </xf>
    <xf numFmtId="0" fontId="14" fillId="0" borderId="25" xfId="54" applyFont="1" applyFill="1" applyBorder="1" applyAlignment="1">
      <alignment horizontal="left" wrapText="1" shrinkToFit="1"/>
      <protection/>
    </xf>
    <xf numFmtId="49" fontId="14" fillId="0" borderId="26" xfId="54" applyNumberFormat="1" applyFont="1" applyFill="1" applyBorder="1" applyAlignment="1">
      <alignment horizontal="center" vertical="center"/>
      <protection/>
    </xf>
    <xf numFmtId="49" fontId="14" fillId="0" borderId="27" xfId="54" applyNumberFormat="1" applyFont="1" applyFill="1" applyBorder="1" applyAlignment="1">
      <alignment horizontal="center" vertical="center"/>
      <protection/>
    </xf>
    <xf numFmtId="165" fontId="14" fillId="0" borderId="28" xfId="54" applyNumberFormat="1" applyFont="1" applyFill="1" applyBorder="1" applyAlignment="1">
      <alignment horizontal="center" vertical="center"/>
      <protection/>
    </xf>
    <xf numFmtId="0" fontId="14" fillId="0" borderId="29" xfId="54" applyFont="1" applyFill="1" applyBorder="1" applyAlignment="1">
      <alignment horizontal="left" wrapText="1" shrinkToFit="1"/>
      <protection/>
    </xf>
    <xf numFmtId="49" fontId="14" fillId="0" borderId="30" xfId="54" applyNumberFormat="1" applyFont="1" applyFill="1" applyBorder="1" applyAlignment="1">
      <alignment horizontal="center" vertical="center"/>
      <protection/>
    </xf>
    <xf numFmtId="49" fontId="14" fillId="0" borderId="31" xfId="54" applyNumberFormat="1" applyFont="1" applyFill="1" applyBorder="1" applyAlignment="1">
      <alignment horizontal="center" vertical="center"/>
      <protection/>
    </xf>
    <xf numFmtId="165" fontId="14" fillId="0" borderId="32" xfId="54" applyNumberFormat="1" applyFont="1" applyFill="1" applyBorder="1" applyAlignment="1">
      <alignment horizontal="center" vertical="center"/>
      <protection/>
    </xf>
    <xf numFmtId="2" fontId="43" fillId="0" borderId="10" xfId="54" applyNumberFormat="1" applyFont="1" applyFill="1" applyBorder="1" applyAlignment="1">
      <alignment horizontal="left" wrapText="1" shrinkToFit="1"/>
      <protection/>
    </xf>
    <xf numFmtId="2" fontId="45" fillId="0" borderId="10" xfId="54" applyNumberFormat="1" applyFont="1" applyFill="1" applyBorder="1" applyAlignment="1">
      <alignment horizontal="left" wrapText="1" shrinkToFit="1"/>
      <protection/>
    </xf>
    <xf numFmtId="2" fontId="44" fillId="0" borderId="10" xfId="54" applyNumberFormat="1" applyFont="1" applyFill="1" applyBorder="1" applyAlignment="1">
      <alignment horizontal="left" wrapText="1" shrinkToFit="1"/>
      <protection/>
    </xf>
    <xf numFmtId="2" fontId="49" fillId="0" borderId="10" xfId="0" applyNumberFormat="1" applyFont="1" applyFill="1" applyBorder="1" applyAlignment="1">
      <alignment horizontal="left" wrapText="1"/>
    </xf>
    <xf numFmtId="0" fontId="50" fillId="0" borderId="10" xfId="0" applyFont="1" applyBorder="1" applyAlignment="1">
      <alignment wrapText="1"/>
    </xf>
    <xf numFmtId="0" fontId="49" fillId="0" borderId="10" xfId="0" applyFont="1" applyBorder="1" applyAlignment="1">
      <alignment wrapText="1"/>
    </xf>
    <xf numFmtId="2" fontId="49" fillId="0" borderId="10" xfId="0" applyNumberFormat="1" applyFont="1" applyFill="1" applyBorder="1" applyAlignment="1">
      <alignment wrapText="1"/>
    </xf>
    <xf numFmtId="165" fontId="17" fillId="0" borderId="0" xfId="54" applyNumberFormat="1" applyFont="1" applyBorder="1">
      <alignment/>
      <protection/>
    </xf>
    <xf numFmtId="0" fontId="1" fillId="0" borderId="10" xfId="54" applyFont="1" applyFill="1" applyBorder="1" applyAlignment="1">
      <alignment horizontal="left" wrapText="1" shrinkToFit="1"/>
      <protection/>
    </xf>
    <xf numFmtId="0" fontId="21" fillId="0" borderId="0" xfId="54" applyFont="1" applyFill="1" applyAlignment="1">
      <alignment horizontal="center" shrinkToFit="1"/>
      <protection/>
    </xf>
    <xf numFmtId="0" fontId="21" fillId="0" borderId="0" xfId="0" applyFont="1" applyAlignment="1">
      <alignment horizontal="center"/>
    </xf>
    <xf numFmtId="0" fontId="21" fillId="0" borderId="0" xfId="0" applyFont="1" applyFill="1" applyBorder="1" applyAlignment="1">
      <alignment horizontal="center" wrapText="1"/>
    </xf>
    <xf numFmtId="0" fontId="21" fillId="0" borderId="0" xfId="0" applyFont="1" applyAlignment="1">
      <alignment horizontal="center" wrapText="1"/>
    </xf>
    <xf numFmtId="0" fontId="0" fillId="0" borderId="0" xfId="0" applyAlignment="1">
      <alignment horizont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uro"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ИзмПрил 3-4-2006-н"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801346\Downloads\&#1050;&#1085;&#1080;&#1075;&#1072;2"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лучатели с 2005годом"/>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L577"/>
  <sheetViews>
    <sheetView tabSelected="1" zoomScalePageLayoutView="0" workbookViewId="0" topLeftCell="A1">
      <selection activeCell="B4" sqref="B4"/>
    </sheetView>
  </sheetViews>
  <sheetFormatPr defaultColWidth="8.7109375" defaultRowHeight="12.75"/>
  <cols>
    <col min="1" max="1" width="71.7109375" style="1" customWidth="1"/>
    <col min="2" max="2" width="11.8515625" style="2" customWidth="1"/>
    <col min="3" max="3" width="5.7109375" style="2" customWidth="1"/>
    <col min="4" max="4" width="8.140625" style="2" customWidth="1"/>
    <col min="5" max="5" width="16.140625" style="2" customWidth="1"/>
    <col min="6" max="8" width="8.7109375" style="3" customWidth="1"/>
    <col min="9" max="9" width="9.57421875" style="3" bestFit="1" customWidth="1"/>
    <col min="10" max="12" width="8.7109375" style="3" customWidth="1"/>
    <col min="13" max="13" width="9.57421875" style="3" bestFit="1" customWidth="1"/>
    <col min="14" max="16384" width="8.7109375" style="3" customWidth="1"/>
  </cols>
  <sheetData>
    <row r="1" spans="1:5" ht="25.5" customHeight="1">
      <c r="A1" s="4" t="s">
        <v>99</v>
      </c>
      <c r="B1" s="56"/>
      <c r="C1" s="56" t="s">
        <v>90</v>
      </c>
      <c r="D1" s="56"/>
      <c r="E1" s="5"/>
    </row>
    <row r="2" spans="1:5" ht="23.25" customHeight="1">
      <c r="A2" s="4"/>
      <c r="B2" s="56"/>
      <c r="C2" s="69" t="s">
        <v>91</v>
      </c>
      <c r="D2" s="56"/>
      <c r="E2" s="5"/>
    </row>
    <row r="3" spans="1:5" ht="18.75" customHeight="1">
      <c r="A3" s="4"/>
      <c r="B3" t="s">
        <v>35</v>
      </c>
      <c r="D3"/>
      <c r="E3" s="6"/>
    </row>
    <row r="4" spans="1:5" ht="17.25" customHeight="1">
      <c r="A4" s="7"/>
      <c r="B4" t="s">
        <v>247</v>
      </c>
      <c r="D4"/>
      <c r="E4" s="5"/>
    </row>
    <row r="5" spans="1:5" s="8" customFormat="1" ht="1.5" customHeight="1">
      <c r="A5" s="10"/>
      <c r="B5" s="9"/>
      <c r="C5" s="9"/>
      <c r="D5" s="9"/>
      <c r="E5" s="9"/>
    </row>
    <row r="6" spans="1:5" s="12" customFormat="1" ht="19.5" customHeight="1">
      <c r="A6" s="108" t="s">
        <v>100</v>
      </c>
      <c r="B6" s="109"/>
      <c r="C6" s="109"/>
      <c r="D6" s="11" t="s">
        <v>99</v>
      </c>
      <c r="E6" s="11"/>
    </row>
    <row r="7" spans="1:5" s="8" customFormat="1" ht="51" customHeight="1">
      <c r="A7" s="110" t="s">
        <v>36</v>
      </c>
      <c r="B7" s="111"/>
      <c r="C7" s="111"/>
      <c r="D7" s="13"/>
      <c r="E7" s="13"/>
    </row>
    <row r="8" spans="1:5" s="8" customFormat="1" ht="62.25" customHeight="1" thickBot="1">
      <c r="A8" s="112"/>
      <c r="B8" s="112"/>
      <c r="C8" s="112"/>
      <c r="D8" s="13"/>
      <c r="E8" s="13"/>
    </row>
    <row r="9" spans="2:5" s="8" customFormat="1" ht="0.75" customHeight="1" hidden="1" thickBot="1">
      <c r="B9" s="55"/>
      <c r="C9" s="13"/>
      <c r="D9" s="13"/>
      <c r="E9" s="13"/>
    </row>
    <row r="10" spans="1:19" ht="35.25" customHeight="1" thickBot="1">
      <c r="A10" s="57"/>
      <c r="B10" s="58" t="s">
        <v>184</v>
      </c>
      <c r="C10" s="64" t="s">
        <v>183</v>
      </c>
      <c r="D10" s="64" t="s">
        <v>187</v>
      </c>
      <c r="E10" s="59" t="s">
        <v>25</v>
      </c>
      <c r="F10" s="31"/>
      <c r="G10" s="31"/>
      <c r="H10" s="31"/>
      <c r="I10" s="31"/>
      <c r="J10" s="31"/>
      <c r="K10" s="31"/>
      <c r="L10" s="31"/>
      <c r="M10" s="31"/>
      <c r="N10" s="31"/>
      <c r="O10" s="31"/>
      <c r="P10" s="31"/>
      <c r="Q10" s="31"/>
      <c r="R10" s="31"/>
      <c r="S10" s="31"/>
    </row>
    <row r="11" spans="1:19" ht="15" customHeight="1" thickBot="1">
      <c r="A11" s="48">
        <v>1</v>
      </c>
      <c r="B11" s="59" t="s">
        <v>185</v>
      </c>
      <c r="C11" s="59" t="s">
        <v>186</v>
      </c>
      <c r="D11" s="60" t="s">
        <v>18</v>
      </c>
      <c r="E11" s="38" t="s">
        <v>19</v>
      </c>
      <c r="F11" s="31"/>
      <c r="G11" s="31"/>
      <c r="H11" s="31"/>
      <c r="I11" s="31"/>
      <c r="J11" s="31"/>
      <c r="K11" s="31"/>
      <c r="L11" s="31"/>
      <c r="M11" s="31"/>
      <c r="N11" s="31"/>
      <c r="O11" s="31"/>
      <c r="P11" s="31"/>
      <c r="Q11" s="31"/>
      <c r="R11" s="31"/>
      <c r="S11" s="31"/>
    </row>
    <row r="12" spans="1:19" s="14" customFormat="1" ht="21.75" customHeight="1">
      <c r="A12" s="52" t="s">
        <v>188</v>
      </c>
      <c r="B12" s="47"/>
      <c r="C12" s="51"/>
      <c r="D12" s="51"/>
      <c r="E12" s="50">
        <f>E13+E36+E56+E78+E122+E135+E216+E220+E231</f>
        <v>32996.8</v>
      </c>
      <c r="F12" s="16"/>
      <c r="G12" s="16"/>
      <c r="H12" s="16"/>
      <c r="I12" s="16"/>
      <c r="J12" s="16"/>
      <c r="K12" s="16"/>
      <c r="L12" s="16"/>
      <c r="M12" s="16"/>
      <c r="N12" s="16"/>
      <c r="O12" s="16"/>
      <c r="P12" s="16"/>
      <c r="Q12" s="16"/>
      <c r="R12" s="16"/>
      <c r="S12" s="16"/>
    </row>
    <row r="13" spans="1:5" s="18" customFormat="1" ht="68.25" customHeight="1">
      <c r="A13" s="99" t="s">
        <v>65</v>
      </c>
      <c r="B13" s="41" t="s">
        <v>101</v>
      </c>
      <c r="C13" s="45"/>
      <c r="D13" s="45"/>
      <c r="E13" s="49">
        <f>E14+E23</f>
        <v>6294</v>
      </c>
    </row>
    <row r="14" spans="1:10" s="18" customFormat="1" ht="105" customHeight="1">
      <c r="A14" s="100" t="s">
        <v>102</v>
      </c>
      <c r="B14" s="61" t="s">
        <v>146</v>
      </c>
      <c r="C14" s="65"/>
      <c r="D14" s="62"/>
      <c r="E14" s="63">
        <f>E15</f>
        <v>4199</v>
      </c>
      <c r="I14" s="106"/>
      <c r="J14" s="70"/>
    </row>
    <row r="15" spans="1:13" s="18" customFormat="1" ht="117" customHeight="1">
      <c r="A15" s="101" t="s">
        <v>103</v>
      </c>
      <c r="B15" s="43" t="s">
        <v>147</v>
      </c>
      <c r="C15" s="39"/>
      <c r="D15" s="44"/>
      <c r="E15" s="46">
        <f>E16+E18+E21</f>
        <v>4199</v>
      </c>
      <c r="I15" s="106"/>
      <c r="M15" s="106"/>
    </row>
    <row r="16" spans="1:9" s="18" customFormat="1" ht="25.5" customHeight="1">
      <c r="A16" s="32" t="s">
        <v>41</v>
      </c>
      <c r="B16" s="43" t="s">
        <v>147</v>
      </c>
      <c r="C16" s="39" t="s">
        <v>189</v>
      </c>
      <c r="D16" s="44"/>
      <c r="E16" s="46">
        <f>E17</f>
        <v>2591</v>
      </c>
      <c r="I16" s="106"/>
    </row>
    <row r="17" spans="1:9" s="18" customFormat="1" ht="22.5" customHeight="1">
      <c r="A17" s="32" t="s">
        <v>31</v>
      </c>
      <c r="B17" s="43" t="s">
        <v>147</v>
      </c>
      <c r="C17" s="39" t="s">
        <v>189</v>
      </c>
      <c r="D17" s="44" t="s">
        <v>205</v>
      </c>
      <c r="E17" s="46">
        <f>2756-100-65</f>
        <v>2591</v>
      </c>
      <c r="I17" s="106"/>
    </row>
    <row r="18" spans="1:9" s="18" customFormat="1" ht="27.75" customHeight="1">
      <c r="A18" s="32" t="s">
        <v>191</v>
      </c>
      <c r="B18" s="43" t="s">
        <v>147</v>
      </c>
      <c r="C18" s="39" t="s">
        <v>190</v>
      </c>
      <c r="D18" s="44"/>
      <c r="E18" s="46">
        <f>E19</f>
        <v>1468</v>
      </c>
      <c r="I18" s="106"/>
    </row>
    <row r="19" spans="1:9" s="18" customFormat="1" ht="16.5" customHeight="1">
      <c r="A19" s="32" t="s">
        <v>31</v>
      </c>
      <c r="B19" s="43" t="s">
        <v>147</v>
      </c>
      <c r="C19" s="39" t="s">
        <v>190</v>
      </c>
      <c r="D19" s="44" t="s">
        <v>205</v>
      </c>
      <c r="E19" s="46">
        <f>933+290+230+65-50</f>
        <v>1468</v>
      </c>
      <c r="I19" s="106"/>
    </row>
    <row r="20" spans="1:5" s="18" customFormat="1" ht="99.75" customHeight="1" hidden="1">
      <c r="A20" s="32" t="s">
        <v>206</v>
      </c>
      <c r="B20" s="43" t="s">
        <v>147</v>
      </c>
      <c r="C20" s="39"/>
      <c r="D20" s="44"/>
      <c r="E20" s="46"/>
    </row>
    <row r="21" spans="1:9" s="18" customFormat="1" ht="21" customHeight="1">
      <c r="A21" s="32" t="s">
        <v>42</v>
      </c>
      <c r="B21" s="43" t="s">
        <v>147</v>
      </c>
      <c r="C21" s="39" t="s">
        <v>192</v>
      </c>
      <c r="D21" s="44"/>
      <c r="E21" s="46">
        <f>E22</f>
        <v>140</v>
      </c>
      <c r="I21" s="106"/>
    </row>
    <row r="22" spans="1:9" s="18" customFormat="1" ht="15">
      <c r="A22" s="32" t="s">
        <v>31</v>
      </c>
      <c r="B22" s="43" t="s">
        <v>147</v>
      </c>
      <c r="C22" s="39" t="s">
        <v>192</v>
      </c>
      <c r="D22" s="44" t="s">
        <v>205</v>
      </c>
      <c r="E22" s="46">
        <f>50+50+40</f>
        <v>140</v>
      </c>
      <c r="I22" s="106"/>
    </row>
    <row r="23" spans="1:9" s="18" customFormat="1" ht="104.25" customHeight="1">
      <c r="A23" s="100" t="s">
        <v>104</v>
      </c>
      <c r="B23" s="61" t="s">
        <v>148</v>
      </c>
      <c r="C23" s="65"/>
      <c r="D23" s="62"/>
      <c r="E23" s="63">
        <f>E24</f>
        <v>2095</v>
      </c>
      <c r="I23" s="106"/>
    </row>
    <row r="24" spans="1:9" s="18" customFormat="1" ht="114" customHeight="1">
      <c r="A24" s="101" t="s">
        <v>68</v>
      </c>
      <c r="B24" s="43" t="s">
        <v>149</v>
      </c>
      <c r="C24" s="39"/>
      <c r="D24" s="44"/>
      <c r="E24" s="46">
        <f>E25+E27+E34</f>
        <v>2095</v>
      </c>
      <c r="I24" s="106"/>
    </row>
    <row r="25" spans="1:9" s="18" customFormat="1" ht="15">
      <c r="A25" s="32" t="s">
        <v>41</v>
      </c>
      <c r="B25" s="43" t="s">
        <v>149</v>
      </c>
      <c r="C25" s="39" t="s">
        <v>189</v>
      </c>
      <c r="D25" s="44"/>
      <c r="E25" s="46">
        <f>E26</f>
        <v>955</v>
      </c>
      <c r="I25" s="106"/>
    </row>
    <row r="26" spans="1:9" s="18" customFormat="1" ht="15">
      <c r="A26" s="32" t="s">
        <v>31</v>
      </c>
      <c r="B26" s="43" t="s">
        <v>149</v>
      </c>
      <c r="C26" s="39" t="s">
        <v>189</v>
      </c>
      <c r="D26" s="44" t="s">
        <v>205</v>
      </c>
      <c r="E26" s="46">
        <v>955</v>
      </c>
      <c r="I26" s="106"/>
    </row>
    <row r="27" spans="1:9" s="18" customFormat="1" ht="25.5">
      <c r="A27" s="32" t="s">
        <v>191</v>
      </c>
      <c r="B27" s="43" t="s">
        <v>149</v>
      </c>
      <c r="C27" s="39" t="s">
        <v>190</v>
      </c>
      <c r="D27" s="44"/>
      <c r="E27" s="46">
        <f>E28</f>
        <v>1130</v>
      </c>
      <c r="I27" s="106"/>
    </row>
    <row r="28" spans="1:9" s="18" customFormat="1" ht="15">
      <c r="A28" s="32" t="s">
        <v>31</v>
      </c>
      <c r="B28" s="43" t="s">
        <v>149</v>
      </c>
      <c r="C28" s="39" t="s">
        <v>190</v>
      </c>
      <c r="D28" s="44" t="s">
        <v>205</v>
      </c>
      <c r="E28" s="46">
        <f>1251-90-25-6</f>
        <v>1130</v>
      </c>
      <c r="I28" s="106"/>
    </row>
    <row r="29" spans="1:5" s="18" customFormat="1" ht="15" hidden="1">
      <c r="A29" s="32" t="s">
        <v>42</v>
      </c>
      <c r="B29" s="43" t="s">
        <v>149</v>
      </c>
      <c r="C29" s="39" t="s">
        <v>192</v>
      </c>
      <c r="D29" s="44"/>
      <c r="E29" s="46"/>
    </row>
    <row r="30" spans="1:5" s="18" customFormat="1" ht="15" hidden="1">
      <c r="A30" s="32" t="s">
        <v>31</v>
      </c>
      <c r="B30" s="43" t="s">
        <v>149</v>
      </c>
      <c r="C30" s="39" t="s">
        <v>192</v>
      </c>
      <c r="D30" s="44" t="s">
        <v>205</v>
      </c>
      <c r="E30" s="46"/>
    </row>
    <row r="31" spans="1:5" s="18" customFormat="1" ht="86.25" customHeight="1" hidden="1">
      <c r="A31" s="32" t="s">
        <v>208</v>
      </c>
      <c r="B31" s="43" t="s">
        <v>149</v>
      </c>
      <c r="C31" s="39"/>
      <c r="D31" s="44"/>
      <c r="E31" s="46"/>
    </row>
    <row r="32" spans="1:5" s="18" customFormat="1" ht="25.5" hidden="1">
      <c r="A32" s="32" t="s">
        <v>191</v>
      </c>
      <c r="B32" s="43" t="s">
        <v>149</v>
      </c>
      <c r="C32" s="39" t="s">
        <v>190</v>
      </c>
      <c r="D32" s="44"/>
      <c r="E32" s="46"/>
    </row>
    <row r="33" spans="1:5" s="18" customFormat="1" ht="15" hidden="1">
      <c r="A33" s="32" t="s">
        <v>31</v>
      </c>
      <c r="B33" s="43" t="s">
        <v>149</v>
      </c>
      <c r="C33" s="39" t="s">
        <v>190</v>
      </c>
      <c r="D33" s="44" t="s">
        <v>205</v>
      </c>
      <c r="E33" s="46"/>
    </row>
    <row r="34" spans="1:9" s="18" customFormat="1" ht="15.75" customHeight="1">
      <c r="A34" s="32" t="s">
        <v>42</v>
      </c>
      <c r="B34" s="43" t="s">
        <v>149</v>
      </c>
      <c r="C34" s="39" t="s">
        <v>192</v>
      </c>
      <c r="D34" s="44"/>
      <c r="E34" s="46">
        <f>E35</f>
        <v>10</v>
      </c>
      <c r="I34" s="106"/>
    </row>
    <row r="35" spans="1:9" s="18" customFormat="1" ht="15">
      <c r="A35" s="32" t="s">
        <v>31</v>
      </c>
      <c r="B35" s="43" t="s">
        <v>149</v>
      </c>
      <c r="C35" s="39" t="s">
        <v>192</v>
      </c>
      <c r="D35" s="44" t="s">
        <v>205</v>
      </c>
      <c r="E35" s="46">
        <v>10</v>
      </c>
      <c r="I35" s="106"/>
    </row>
    <row r="36" spans="1:9" s="18" customFormat="1" ht="71.25" customHeight="1">
      <c r="A36" s="99" t="s">
        <v>105</v>
      </c>
      <c r="B36" s="61" t="s">
        <v>150</v>
      </c>
      <c r="C36" s="65"/>
      <c r="D36" s="62"/>
      <c r="E36" s="63">
        <f>E37+E51</f>
        <v>730.5</v>
      </c>
      <c r="I36" s="106"/>
    </row>
    <row r="37" spans="1:5" s="18" customFormat="1" ht="73.5" customHeight="1">
      <c r="A37" s="101" t="s">
        <v>106</v>
      </c>
      <c r="B37" s="43" t="s">
        <v>151</v>
      </c>
      <c r="C37" s="39"/>
      <c r="D37" s="44"/>
      <c r="E37" s="46">
        <f>E38+E40</f>
        <v>100</v>
      </c>
    </row>
    <row r="38" spans="1:5" s="18" customFormat="1" ht="15" hidden="1">
      <c r="A38" s="32" t="s">
        <v>41</v>
      </c>
      <c r="B38" s="43" t="s">
        <v>225</v>
      </c>
      <c r="C38" s="39" t="s">
        <v>189</v>
      </c>
      <c r="D38" s="44"/>
      <c r="E38" s="46">
        <f>E39</f>
        <v>0</v>
      </c>
    </row>
    <row r="39" spans="1:5" s="18" customFormat="1" ht="15" hidden="1">
      <c r="A39" s="32" t="s">
        <v>28</v>
      </c>
      <c r="B39" s="43" t="s">
        <v>225</v>
      </c>
      <c r="C39" s="39" t="s">
        <v>189</v>
      </c>
      <c r="D39" s="44" t="s">
        <v>220</v>
      </c>
      <c r="E39" s="46"/>
    </row>
    <row r="40" spans="1:5" s="18" customFormat="1" ht="25.5">
      <c r="A40" s="32" t="s">
        <v>191</v>
      </c>
      <c r="B40" s="43" t="s">
        <v>151</v>
      </c>
      <c r="C40" s="39" t="s">
        <v>190</v>
      </c>
      <c r="D40" s="44"/>
      <c r="E40" s="46">
        <f>E41</f>
        <v>100</v>
      </c>
    </row>
    <row r="41" spans="1:5" s="18" customFormat="1" ht="18.75" customHeight="1">
      <c r="A41" s="32" t="s">
        <v>28</v>
      </c>
      <c r="B41" s="43" t="s">
        <v>151</v>
      </c>
      <c r="C41" s="39" t="s">
        <v>190</v>
      </c>
      <c r="D41" s="44" t="s">
        <v>69</v>
      </c>
      <c r="E41" s="46">
        <v>100</v>
      </c>
    </row>
    <row r="42" spans="1:5" s="18" customFormat="1" ht="89.25" hidden="1">
      <c r="A42" s="32" t="s">
        <v>222</v>
      </c>
      <c r="B42" s="43" t="s">
        <v>151</v>
      </c>
      <c r="C42" s="39"/>
      <c r="D42" s="44"/>
      <c r="E42" s="46"/>
    </row>
    <row r="43" spans="1:5" s="18" customFormat="1" ht="25.5" hidden="1">
      <c r="A43" s="32" t="s">
        <v>191</v>
      </c>
      <c r="B43" s="43" t="s">
        <v>151</v>
      </c>
      <c r="C43" s="39" t="s">
        <v>190</v>
      </c>
      <c r="D43" s="44"/>
      <c r="E43" s="46"/>
    </row>
    <row r="44" spans="1:5" s="18" customFormat="1" ht="15" hidden="1">
      <c r="A44" s="32" t="s">
        <v>28</v>
      </c>
      <c r="B44" s="43" t="s">
        <v>151</v>
      </c>
      <c r="C44" s="39" t="s">
        <v>190</v>
      </c>
      <c r="D44" s="44" t="s">
        <v>220</v>
      </c>
      <c r="E44" s="46"/>
    </row>
    <row r="45" spans="1:5" s="18" customFormat="1" ht="102" hidden="1">
      <c r="A45" s="32" t="s">
        <v>223</v>
      </c>
      <c r="B45" s="43" t="s">
        <v>151</v>
      </c>
      <c r="C45" s="39"/>
      <c r="D45" s="44"/>
      <c r="E45" s="46"/>
    </row>
    <row r="46" spans="1:5" s="18" customFormat="1" ht="25.5" hidden="1">
      <c r="A46" s="32" t="s">
        <v>191</v>
      </c>
      <c r="B46" s="43" t="s">
        <v>151</v>
      </c>
      <c r="C46" s="39" t="s">
        <v>190</v>
      </c>
      <c r="D46" s="44"/>
      <c r="E46" s="46"/>
    </row>
    <row r="47" spans="1:5" s="18" customFormat="1" ht="15" hidden="1">
      <c r="A47" s="32" t="s">
        <v>28</v>
      </c>
      <c r="B47" s="43" t="s">
        <v>151</v>
      </c>
      <c r="C47" s="39" t="s">
        <v>190</v>
      </c>
      <c r="D47" s="44" t="s">
        <v>220</v>
      </c>
      <c r="E47" s="46"/>
    </row>
    <row r="48" spans="1:5" s="18" customFormat="1" ht="96" customHeight="1" hidden="1">
      <c r="A48" s="32" t="s">
        <v>206</v>
      </c>
      <c r="B48" s="43" t="s">
        <v>151</v>
      </c>
      <c r="C48" s="39"/>
      <c r="D48" s="44"/>
      <c r="E48" s="46"/>
    </row>
    <row r="49" spans="1:5" s="18" customFormat="1" ht="28.5" customHeight="1" hidden="1">
      <c r="A49" s="34" t="s">
        <v>24</v>
      </c>
      <c r="B49" s="43" t="s">
        <v>151</v>
      </c>
      <c r="C49" s="39" t="s">
        <v>195</v>
      </c>
      <c r="D49" s="44"/>
      <c r="E49" s="46"/>
    </row>
    <row r="50" spans="1:5" s="18" customFormat="1" ht="15" hidden="1">
      <c r="A50" s="32" t="s">
        <v>31</v>
      </c>
      <c r="B50" s="43" t="s">
        <v>151</v>
      </c>
      <c r="C50" s="39" t="s">
        <v>195</v>
      </c>
      <c r="D50" s="44" t="s">
        <v>220</v>
      </c>
      <c r="E50" s="46"/>
    </row>
    <row r="51" spans="1:5" s="18" customFormat="1" ht="90.75" customHeight="1">
      <c r="A51" s="101" t="s">
        <v>107</v>
      </c>
      <c r="B51" s="43" t="s">
        <v>152</v>
      </c>
      <c r="C51" s="39"/>
      <c r="D51" s="44"/>
      <c r="E51" s="46">
        <f>E52+E54</f>
        <v>630.5</v>
      </c>
    </row>
    <row r="52" spans="1:5" s="18" customFormat="1" ht="15" hidden="1">
      <c r="A52" s="32" t="s">
        <v>41</v>
      </c>
      <c r="B52" s="43" t="s">
        <v>151</v>
      </c>
      <c r="C52" s="39" t="s">
        <v>189</v>
      </c>
      <c r="D52" s="44"/>
      <c r="E52" s="46">
        <f>E53</f>
        <v>0</v>
      </c>
    </row>
    <row r="53" spans="1:5" s="18" customFormat="1" ht="15" hidden="1">
      <c r="A53" s="32" t="s">
        <v>28</v>
      </c>
      <c r="B53" s="43" t="s">
        <v>151</v>
      </c>
      <c r="C53" s="39" t="s">
        <v>189</v>
      </c>
      <c r="D53" s="44" t="s">
        <v>220</v>
      </c>
      <c r="E53" s="46"/>
    </row>
    <row r="54" spans="1:5" s="18" customFormat="1" ht="25.5">
      <c r="A54" s="32" t="s">
        <v>191</v>
      </c>
      <c r="B54" s="43" t="s">
        <v>152</v>
      </c>
      <c r="C54" s="39" t="s">
        <v>190</v>
      </c>
      <c r="D54" s="44"/>
      <c r="E54" s="46">
        <f>E55</f>
        <v>630.5</v>
      </c>
    </row>
    <row r="55" spans="1:5" s="18" customFormat="1" ht="18.75" customHeight="1">
      <c r="A55" s="32" t="s">
        <v>28</v>
      </c>
      <c r="B55" s="43" t="s">
        <v>152</v>
      </c>
      <c r="C55" s="39" t="s">
        <v>190</v>
      </c>
      <c r="D55" s="44" t="s">
        <v>69</v>
      </c>
      <c r="E55" s="46">
        <f>550+100-19.5</f>
        <v>630.5</v>
      </c>
    </row>
    <row r="56" spans="1:5" s="18" customFormat="1" ht="74.25" customHeight="1">
      <c r="A56" s="99" t="s">
        <v>108</v>
      </c>
      <c r="B56" s="41" t="s">
        <v>153</v>
      </c>
      <c r="C56" s="45"/>
      <c r="D56" s="45"/>
      <c r="E56" s="49">
        <f>E64+E70</f>
        <v>1354.5</v>
      </c>
    </row>
    <row r="57" spans="1:5" s="18" customFormat="1" ht="105" hidden="1">
      <c r="A57" s="100" t="s">
        <v>70</v>
      </c>
      <c r="B57" s="41" t="s">
        <v>154</v>
      </c>
      <c r="C57" s="45"/>
      <c r="D57" s="45"/>
      <c r="E57" s="49">
        <f>E58+E61</f>
        <v>0</v>
      </c>
    </row>
    <row r="58" spans="1:5" s="18" customFormat="1" ht="117.75" customHeight="1" hidden="1">
      <c r="A58" s="101" t="s">
        <v>71</v>
      </c>
      <c r="B58" s="43" t="s">
        <v>155</v>
      </c>
      <c r="C58" s="39"/>
      <c r="D58" s="44"/>
      <c r="E58" s="46">
        <f>E59</f>
        <v>0</v>
      </c>
    </row>
    <row r="59" spans="1:5" s="18" customFormat="1" ht="25.5" hidden="1">
      <c r="A59" s="32" t="s">
        <v>191</v>
      </c>
      <c r="B59" s="43" t="s">
        <v>155</v>
      </c>
      <c r="C59" s="39" t="s">
        <v>224</v>
      </c>
      <c r="D59" s="44"/>
      <c r="E59" s="46">
        <f>E60</f>
        <v>0</v>
      </c>
    </row>
    <row r="60" spans="1:5" s="18" customFormat="1" ht="15" hidden="1">
      <c r="A60" s="32" t="s">
        <v>29</v>
      </c>
      <c r="B60" s="43" t="s">
        <v>155</v>
      </c>
      <c r="C60" s="39" t="s">
        <v>224</v>
      </c>
      <c r="D60" s="44" t="s">
        <v>207</v>
      </c>
      <c r="E60" s="46"/>
    </row>
    <row r="61" spans="1:5" s="18" customFormat="1" ht="120.75" customHeight="1" hidden="1">
      <c r="A61" s="101" t="s">
        <v>79</v>
      </c>
      <c r="B61" s="43" t="s">
        <v>72</v>
      </c>
      <c r="C61" s="39"/>
      <c r="D61" s="44"/>
      <c r="E61" s="46">
        <f>E62</f>
        <v>0</v>
      </c>
    </row>
    <row r="62" spans="1:5" s="18" customFormat="1" ht="25.5" hidden="1">
      <c r="A62" s="32" t="s">
        <v>191</v>
      </c>
      <c r="B62" s="43" t="s">
        <v>72</v>
      </c>
      <c r="C62" s="39" t="s">
        <v>224</v>
      </c>
      <c r="D62" s="44"/>
      <c r="E62" s="46">
        <f>E63</f>
        <v>0</v>
      </c>
    </row>
    <row r="63" spans="1:5" s="18" customFormat="1" ht="15" hidden="1">
      <c r="A63" s="32" t="s">
        <v>29</v>
      </c>
      <c r="B63" s="43" t="s">
        <v>72</v>
      </c>
      <c r="C63" s="39" t="s">
        <v>224</v>
      </c>
      <c r="D63" s="44" t="s">
        <v>207</v>
      </c>
      <c r="E63" s="46"/>
    </row>
    <row r="64" spans="1:5" s="18" customFormat="1" ht="105">
      <c r="A64" s="100" t="s">
        <v>70</v>
      </c>
      <c r="B64" s="41" t="s">
        <v>154</v>
      </c>
      <c r="C64" s="45"/>
      <c r="D64" s="45"/>
      <c r="E64" s="49">
        <f>E65+E68</f>
        <v>804.5</v>
      </c>
    </row>
    <row r="65" spans="1:5" s="18" customFormat="1" ht="124.5" customHeight="1">
      <c r="A65" s="101" t="s">
        <v>226</v>
      </c>
      <c r="B65" s="43" t="s">
        <v>142</v>
      </c>
      <c r="C65" s="39"/>
      <c r="D65" s="44"/>
      <c r="E65" s="46">
        <f>E66</f>
        <v>236</v>
      </c>
    </row>
    <row r="66" spans="1:5" s="18" customFormat="1" ht="25.5">
      <c r="A66" s="32" t="s">
        <v>227</v>
      </c>
      <c r="B66" s="43" t="s">
        <v>142</v>
      </c>
      <c r="C66" s="39" t="s">
        <v>224</v>
      </c>
      <c r="D66" s="44"/>
      <c r="E66" s="46">
        <f>E67</f>
        <v>236</v>
      </c>
    </row>
    <row r="67" spans="1:5" s="18" customFormat="1" ht="15">
      <c r="A67" s="32" t="s">
        <v>29</v>
      </c>
      <c r="B67" s="43" t="s">
        <v>142</v>
      </c>
      <c r="C67" s="39" t="s">
        <v>224</v>
      </c>
      <c r="D67" s="44" t="s">
        <v>207</v>
      </c>
      <c r="E67" s="46">
        <v>236</v>
      </c>
    </row>
    <row r="68" spans="1:5" s="18" customFormat="1" ht="117.75" customHeight="1">
      <c r="A68" s="101" t="s">
        <v>138</v>
      </c>
      <c r="B68" s="43" t="s">
        <v>139</v>
      </c>
      <c r="C68" s="39"/>
      <c r="D68" s="44"/>
      <c r="E68" s="46">
        <f>E69</f>
        <v>568.5</v>
      </c>
    </row>
    <row r="69" spans="1:5" s="18" customFormat="1" ht="25.5">
      <c r="A69" s="32" t="s">
        <v>191</v>
      </c>
      <c r="B69" s="43" t="s">
        <v>139</v>
      </c>
      <c r="C69" s="39" t="s">
        <v>224</v>
      </c>
      <c r="D69" s="44"/>
      <c r="E69" s="46">
        <v>568.5</v>
      </c>
    </row>
    <row r="70" spans="1:5" s="18" customFormat="1" ht="122.25" customHeight="1">
      <c r="A70" s="100" t="s">
        <v>109</v>
      </c>
      <c r="B70" s="41" t="s">
        <v>156</v>
      </c>
      <c r="C70" s="72"/>
      <c r="D70" s="45"/>
      <c r="E70" s="49">
        <f>E71</f>
        <v>550</v>
      </c>
    </row>
    <row r="71" spans="1:5" s="18" customFormat="1" ht="89.25" customHeight="1">
      <c r="A71" s="101" t="s">
        <v>110</v>
      </c>
      <c r="B71" s="43" t="s">
        <v>157</v>
      </c>
      <c r="C71" s="39"/>
      <c r="D71" s="44"/>
      <c r="E71" s="46">
        <f>E72</f>
        <v>550</v>
      </c>
    </row>
    <row r="72" spans="1:5" s="18" customFormat="1" ht="19.5" customHeight="1">
      <c r="A72" s="32" t="s">
        <v>42</v>
      </c>
      <c r="B72" s="43" t="s">
        <v>157</v>
      </c>
      <c r="C72" s="39"/>
      <c r="D72" s="44"/>
      <c r="E72" s="46">
        <f>E73</f>
        <v>550</v>
      </c>
    </row>
    <row r="73" spans="1:5" s="18" customFormat="1" ht="25.5" customHeight="1">
      <c r="A73" s="32" t="s">
        <v>29</v>
      </c>
      <c r="B73" s="43" t="s">
        <v>157</v>
      </c>
      <c r="C73" s="39" t="s">
        <v>190</v>
      </c>
      <c r="D73" s="44" t="s">
        <v>207</v>
      </c>
      <c r="E73" s="46">
        <f>1000-200-250</f>
        <v>550</v>
      </c>
    </row>
    <row r="74" spans="1:5" s="18" customFormat="1" ht="105" hidden="1">
      <c r="A74" s="100" t="s">
        <v>70</v>
      </c>
      <c r="B74" s="41" t="s">
        <v>80</v>
      </c>
      <c r="C74" s="45"/>
      <c r="D74" s="45"/>
      <c r="E74" s="49">
        <f>E75</f>
        <v>0</v>
      </c>
    </row>
    <row r="75" spans="1:5" s="18" customFormat="1" ht="117.75" customHeight="1" hidden="1">
      <c r="A75" s="101" t="s">
        <v>79</v>
      </c>
      <c r="B75" s="43" t="s">
        <v>81</v>
      </c>
      <c r="C75" s="39"/>
      <c r="D75" s="44"/>
      <c r="E75" s="46">
        <f>E76</f>
        <v>0</v>
      </c>
    </row>
    <row r="76" spans="1:5" s="18" customFormat="1" ht="25.5" hidden="1">
      <c r="A76" s="32" t="s">
        <v>191</v>
      </c>
      <c r="B76" s="43" t="s">
        <v>81</v>
      </c>
      <c r="C76" s="39" t="s">
        <v>224</v>
      </c>
      <c r="D76" s="44"/>
      <c r="E76" s="46">
        <f>E77</f>
        <v>0</v>
      </c>
    </row>
    <row r="77" spans="1:5" s="18" customFormat="1" ht="15" hidden="1">
      <c r="A77" s="32" t="s">
        <v>29</v>
      </c>
      <c r="B77" s="43" t="s">
        <v>81</v>
      </c>
      <c r="C77" s="39" t="s">
        <v>224</v>
      </c>
      <c r="D77" s="44" t="s">
        <v>207</v>
      </c>
      <c r="E77" s="46"/>
    </row>
    <row r="78" spans="1:5" s="18" customFormat="1" ht="70.5" customHeight="1">
      <c r="A78" s="99" t="s">
        <v>111</v>
      </c>
      <c r="B78" s="41" t="s">
        <v>158</v>
      </c>
      <c r="C78" s="72"/>
      <c r="D78" s="45"/>
      <c r="E78" s="49">
        <f>E79+E89+E93+E112</f>
        <v>2291.4</v>
      </c>
    </row>
    <row r="79" spans="1:5" s="18" customFormat="1" ht="105">
      <c r="A79" s="100" t="s">
        <v>112</v>
      </c>
      <c r="B79" s="41" t="s">
        <v>159</v>
      </c>
      <c r="C79" s="72"/>
      <c r="D79" s="45"/>
      <c r="E79" s="49">
        <f>E80+E83+E86</f>
        <v>940</v>
      </c>
    </row>
    <row r="80" spans="1:5" s="18" customFormat="1" ht="121.5" customHeight="1">
      <c r="A80" s="71" t="s">
        <v>113</v>
      </c>
      <c r="B80" s="43" t="s">
        <v>160</v>
      </c>
      <c r="C80" s="39"/>
      <c r="D80" s="44"/>
      <c r="E80" s="46">
        <f>E81</f>
        <v>540</v>
      </c>
    </row>
    <row r="81" spans="1:5" s="18" customFormat="1" ht="25.5">
      <c r="A81" s="32" t="s">
        <v>191</v>
      </c>
      <c r="B81" s="43" t="s">
        <v>160</v>
      </c>
      <c r="C81" s="39" t="s">
        <v>190</v>
      </c>
      <c r="D81" s="44"/>
      <c r="E81" s="46">
        <f>E82</f>
        <v>540</v>
      </c>
    </row>
    <row r="82" spans="1:5" s="18" customFormat="1" ht="15">
      <c r="A82" s="32" t="s">
        <v>9</v>
      </c>
      <c r="B82" s="43" t="s">
        <v>160</v>
      </c>
      <c r="C82" s="39" t="s">
        <v>190</v>
      </c>
      <c r="D82" s="44" t="s">
        <v>10</v>
      </c>
      <c r="E82" s="46">
        <f>550-10</f>
        <v>540</v>
      </c>
    </row>
    <row r="83" spans="1:5" s="18" customFormat="1" ht="105">
      <c r="A83" s="71" t="s">
        <v>114</v>
      </c>
      <c r="B83" s="43" t="s">
        <v>161</v>
      </c>
      <c r="C83" s="39"/>
      <c r="D83" s="44"/>
      <c r="E83" s="46">
        <f>E84</f>
        <v>250</v>
      </c>
    </row>
    <row r="84" spans="1:5" s="18" customFormat="1" ht="25.5">
      <c r="A84" s="32" t="s">
        <v>191</v>
      </c>
      <c r="B84" s="43" t="s">
        <v>161</v>
      </c>
      <c r="C84" s="39" t="s">
        <v>190</v>
      </c>
      <c r="D84" s="44"/>
      <c r="E84" s="46">
        <f>E85</f>
        <v>250</v>
      </c>
    </row>
    <row r="85" spans="1:5" s="18" customFormat="1" ht="15">
      <c r="A85" s="32" t="s">
        <v>9</v>
      </c>
      <c r="B85" s="43" t="s">
        <v>161</v>
      </c>
      <c r="C85" s="39" t="s">
        <v>190</v>
      </c>
      <c r="D85" s="44" t="s">
        <v>10</v>
      </c>
      <c r="E85" s="46">
        <f>300-50</f>
        <v>250</v>
      </c>
    </row>
    <row r="86" spans="1:5" s="18" customFormat="1" ht="105">
      <c r="A86" s="71" t="s">
        <v>73</v>
      </c>
      <c r="B86" s="43" t="s">
        <v>162</v>
      </c>
      <c r="C86" s="39"/>
      <c r="D86" s="44"/>
      <c r="E86" s="46">
        <f>E87</f>
        <v>150</v>
      </c>
    </row>
    <row r="87" spans="1:5" s="18" customFormat="1" ht="25.5">
      <c r="A87" s="32" t="s">
        <v>191</v>
      </c>
      <c r="B87" s="43" t="s">
        <v>162</v>
      </c>
      <c r="C87" s="39" t="s">
        <v>190</v>
      </c>
      <c r="D87" s="44"/>
      <c r="E87" s="46">
        <f>E88</f>
        <v>150</v>
      </c>
    </row>
    <row r="88" spans="1:5" s="18" customFormat="1" ht="23.25" customHeight="1">
      <c r="A88" s="32" t="s">
        <v>9</v>
      </c>
      <c r="B88" s="43" t="s">
        <v>162</v>
      </c>
      <c r="C88" s="39" t="s">
        <v>190</v>
      </c>
      <c r="D88" s="44" t="s">
        <v>10</v>
      </c>
      <c r="E88" s="46">
        <f>200-50</f>
        <v>150</v>
      </c>
    </row>
    <row r="89" spans="1:5" s="18" customFormat="1" ht="105">
      <c r="A89" s="100" t="s">
        <v>74</v>
      </c>
      <c r="B89" s="41" t="s">
        <v>163</v>
      </c>
      <c r="C89" s="45"/>
      <c r="D89" s="45"/>
      <c r="E89" s="49">
        <f>E90</f>
        <v>323</v>
      </c>
    </row>
    <row r="90" spans="1:5" s="18" customFormat="1" ht="107.25" customHeight="1">
      <c r="A90" s="71" t="s">
        <v>115</v>
      </c>
      <c r="B90" s="43" t="s">
        <v>164</v>
      </c>
      <c r="C90" s="39"/>
      <c r="D90" s="44"/>
      <c r="E90" s="46">
        <f>E91</f>
        <v>323</v>
      </c>
    </row>
    <row r="91" spans="1:5" s="18" customFormat="1" ht="25.5">
      <c r="A91" s="32" t="s">
        <v>191</v>
      </c>
      <c r="B91" s="43" t="s">
        <v>164</v>
      </c>
      <c r="C91" s="39" t="s">
        <v>190</v>
      </c>
      <c r="D91" s="44"/>
      <c r="E91" s="46">
        <f>E92</f>
        <v>323</v>
      </c>
    </row>
    <row r="92" spans="1:5" s="18" customFormat="1" ht="15">
      <c r="A92" s="32" t="s">
        <v>9</v>
      </c>
      <c r="B92" s="43" t="s">
        <v>164</v>
      </c>
      <c r="C92" s="39" t="s">
        <v>190</v>
      </c>
      <c r="D92" s="44" t="s">
        <v>10</v>
      </c>
      <c r="E92" s="46">
        <f>100+40+130+76-23</f>
        <v>323</v>
      </c>
    </row>
    <row r="93" spans="1:5" s="18" customFormat="1" ht="105">
      <c r="A93" s="100" t="s">
        <v>116</v>
      </c>
      <c r="B93" s="41" t="s">
        <v>165</v>
      </c>
      <c r="C93" s="72"/>
      <c r="D93" s="45"/>
      <c r="E93" s="49">
        <f>E94+E97+E100+E103+E106+E109</f>
        <v>620</v>
      </c>
    </row>
    <row r="94" spans="1:5" s="18" customFormat="1" ht="118.5" customHeight="1">
      <c r="A94" s="71" t="s">
        <v>117</v>
      </c>
      <c r="B94" s="43" t="s">
        <v>166</v>
      </c>
      <c r="C94" s="44"/>
      <c r="D94" s="44"/>
      <c r="E94" s="46">
        <f>E95</f>
        <v>320</v>
      </c>
    </row>
    <row r="95" spans="1:5" s="18" customFormat="1" ht="25.5">
      <c r="A95" s="32" t="s">
        <v>191</v>
      </c>
      <c r="B95" s="43" t="s">
        <v>166</v>
      </c>
      <c r="C95" s="39" t="s">
        <v>190</v>
      </c>
      <c r="D95" s="44"/>
      <c r="E95" s="46">
        <f>E96</f>
        <v>320</v>
      </c>
    </row>
    <row r="96" spans="1:5" s="18" customFormat="1" ht="15">
      <c r="A96" s="32" t="s">
        <v>9</v>
      </c>
      <c r="B96" s="43" t="s">
        <v>166</v>
      </c>
      <c r="C96" s="39" t="s">
        <v>190</v>
      </c>
      <c r="D96" s="44" t="s">
        <v>10</v>
      </c>
      <c r="E96" s="46">
        <f>150+92+78</f>
        <v>320</v>
      </c>
    </row>
    <row r="97" spans="1:5" s="18" customFormat="1" ht="105">
      <c r="A97" s="71" t="s">
        <v>118</v>
      </c>
      <c r="B97" s="43" t="s">
        <v>167</v>
      </c>
      <c r="C97" s="39"/>
      <c r="D97" s="44"/>
      <c r="E97" s="46">
        <f>E98</f>
        <v>150</v>
      </c>
    </row>
    <row r="98" spans="1:5" s="18" customFormat="1" ht="25.5">
      <c r="A98" s="32" t="s">
        <v>191</v>
      </c>
      <c r="B98" s="43" t="s">
        <v>167</v>
      </c>
      <c r="C98" s="39" t="s">
        <v>190</v>
      </c>
      <c r="D98" s="44"/>
      <c r="E98" s="46">
        <f>E99</f>
        <v>150</v>
      </c>
    </row>
    <row r="99" spans="1:5" s="18" customFormat="1" ht="15">
      <c r="A99" s="32" t="s">
        <v>9</v>
      </c>
      <c r="B99" s="43" t="s">
        <v>167</v>
      </c>
      <c r="C99" s="39" t="s">
        <v>190</v>
      </c>
      <c r="D99" s="44" t="s">
        <v>10</v>
      </c>
      <c r="E99" s="46">
        <v>150</v>
      </c>
    </row>
    <row r="100" spans="1:5" s="18" customFormat="1" ht="120">
      <c r="A100" s="71" t="s">
        <v>119</v>
      </c>
      <c r="B100" s="43" t="s">
        <v>168</v>
      </c>
      <c r="C100" s="39"/>
      <c r="D100" s="44"/>
      <c r="E100" s="46">
        <f>E101</f>
        <v>50</v>
      </c>
    </row>
    <row r="101" spans="1:5" s="18" customFormat="1" ht="25.5">
      <c r="A101" s="32" t="s">
        <v>191</v>
      </c>
      <c r="B101" s="43" t="s">
        <v>168</v>
      </c>
      <c r="C101" s="39" t="s">
        <v>190</v>
      </c>
      <c r="D101" s="44"/>
      <c r="E101" s="46">
        <f>E102</f>
        <v>50</v>
      </c>
    </row>
    <row r="102" spans="1:5" s="18" customFormat="1" ht="15">
      <c r="A102" s="32" t="s">
        <v>9</v>
      </c>
      <c r="B102" s="43" t="s">
        <v>168</v>
      </c>
      <c r="C102" s="39" t="s">
        <v>190</v>
      </c>
      <c r="D102" s="44" t="s">
        <v>10</v>
      </c>
      <c r="E102" s="46">
        <v>50</v>
      </c>
    </row>
    <row r="103" spans="1:5" s="18" customFormat="1" ht="105">
      <c r="A103" s="71" t="s">
        <v>120</v>
      </c>
      <c r="B103" s="43" t="s">
        <v>169</v>
      </c>
      <c r="C103" s="39"/>
      <c r="D103" s="44"/>
      <c r="E103" s="46">
        <f>E104</f>
        <v>50</v>
      </c>
    </row>
    <row r="104" spans="1:5" s="18" customFormat="1" ht="25.5">
      <c r="A104" s="32" t="s">
        <v>191</v>
      </c>
      <c r="B104" s="43" t="s">
        <v>169</v>
      </c>
      <c r="C104" s="39" t="s">
        <v>190</v>
      </c>
      <c r="D104" s="44"/>
      <c r="E104" s="46">
        <f>E105</f>
        <v>50</v>
      </c>
    </row>
    <row r="105" spans="1:5" s="18" customFormat="1" ht="15">
      <c r="A105" s="32" t="s">
        <v>9</v>
      </c>
      <c r="B105" s="43" t="s">
        <v>169</v>
      </c>
      <c r="C105" s="39" t="s">
        <v>190</v>
      </c>
      <c r="D105" s="44" t="s">
        <v>10</v>
      </c>
      <c r="E105" s="46">
        <v>50</v>
      </c>
    </row>
    <row r="106" spans="1:5" s="18" customFormat="1" ht="120">
      <c r="A106" s="71" t="s">
        <v>121</v>
      </c>
      <c r="B106" s="43" t="s">
        <v>170</v>
      </c>
      <c r="C106" s="39"/>
      <c r="D106" s="44"/>
      <c r="E106" s="46">
        <f>E107</f>
        <v>50</v>
      </c>
    </row>
    <row r="107" spans="1:5" s="18" customFormat="1" ht="25.5">
      <c r="A107" s="32" t="s">
        <v>191</v>
      </c>
      <c r="B107" s="43" t="s">
        <v>170</v>
      </c>
      <c r="C107" s="39" t="s">
        <v>190</v>
      </c>
      <c r="D107" s="44"/>
      <c r="E107" s="46">
        <f>E108</f>
        <v>50</v>
      </c>
    </row>
    <row r="108" spans="1:5" s="18" customFormat="1" ht="18.75" customHeight="1">
      <c r="A108" s="32" t="s">
        <v>9</v>
      </c>
      <c r="B108" s="43" t="s">
        <v>170</v>
      </c>
      <c r="C108" s="39" t="s">
        <v>190</v>
      </c>
      <c r="D108" s="44" t="s">
        <v>10</v>
      </c>
      <c r="E108" s="46">
        <v>50</v>
      </c>
    </row>
    <row r="109" spans="1:5" s="18" customFormat="1" ht="105" hidden="1">
      <c r="A109" s="71" t="s">
        <v>252</v>
      </c>
      <c r="B109" s="43" t="s">
        <v>253</v>
      </c>
      <c r="C109" s="39"/>
      <c r="D109" s="44"/>
      <c r="E109" s="46">
        <f>E110</f>
        <v>0</v>
      </c>
    </row>
    <row r="110" spans="1:5" s="18" customFormat="1" ht="25.5" hidden="1">
      <c r="A110" s="32" t="s">
        <v>191</v>
      </c>
      <c r="B110" s="43" t="s">
        <v>253</v>
      </c>
      <c r="C110" s="39" t="s">
        <v>190</v>
      </c>
      <c r="D110" s="44"/>
      <c r="E110" s="46">
        <f>E111</f>
        <v>0</v>
      </c>
    </row>
    <row r="111" spans="1:5" s="18" customFormat="1" ht="15" hidden="1">
      <c r="A111" s="32" t="s">
        <v>9</v>
      </c>
      <c r="B111" s="43" t="s">
        <v>253</v>
      </c>
      <c r="C111" s="39" t="s">
        <v>190</v>
      </c>
      <c r="D111" s="44" t="s">
        <v>10</v>
      </c>
      <c r="E111" s="46"/>
    </row>
    <row r="112" spans="1:5" s="18" customFormat="1" ht="111" customHeight="1">
      <c r="A112" s="100" t="s">
        <v>122</v>
      </c>
      <c r="B112" s="41" t="s">
        <v>171</v>
      </c>
      <c r="C112" s="72"/>
      <c r="D112" s="45"/>
      <c r="E112" s="49">
        <f>E113+E114+E115+E116+E119</f>
        <v>408.4</v>
      </c>
    </row>
    <row r="113" spans="1:5" s="18" customFormat="1" ht="105">
      <c r="A113" s="71" t="s">
        <v>129</v>
      </c>
      <c r="B113" s="43" t="s">
        <v>130</v>
      </c>
      <c r="C113" s="39" t="s">
        <v>190</v>
      </c>
      <c r="D113" s="44" t="s">
        <v>10</v>
      </c>
      <c r="E113" s="46">
        <v>50</v>
      </c>
    </row>
    <row r="114" spans="1:5" s="18" customFormat="1" ht="105">
      <c r="A114" s="71" t="s">
        <v>129</v>
      </c>
      <c r="B114" s="43" t="s">
        <v>54</v>
      </c>
      <c r="C114" s="39" t="s">
        <v>190</v>
      </c>
      <c r="D114" s="44" t="s">
        <v>10</v>
      </c>
      <c r="E114" s="46">
        <v>34.9</v>
      </c>
    </row>
    <row r="115" spans="1:5" s="18" customFormat="1" ht="105">
      <c r="A115" s="71" t="s">
        <v>52</v>
      </c>
      <c r="B115" s="43" t="s">
        <v>53</v>
      </c>
      <c r="C115" s="39" t="s">
        <v>190</v>
      </c>
      <c r="D115" s="44" t="s">
        <v>10</v>
      </c>
      <c r="E115" s="46">
        <v>40</v>
      </c>
    </row>
    <row r="116" spans="1:5" s="18" customFormat="1" ht="120">
      <c r="A116" s="71" t="s">
        <v>123</v>
      </c>
      <c r="B116" s="43" t="s">
        <v>172</v>
      </c>
      <c r="C116" s="39"/>
      <c r="D116" s="44"/>
      <c r="E116" s="46">
        <f>E117</f>
        <v>240</v>
      </c>
    </row>
    <row r="117" spans="1:5" s="18" customFormat="1" ht="25.5">
      <c r="A117" s="32" t="s">
        <v>191</v>
      </c>
      <c r="B117" s="43" t="s">
        <v>172</v>
      </c>
      <c r="C117" s="39" t="s">
        <v>190</v>
      </c>
      <c r="D117" s="44"/>
      <c r="E117" s="46">
        <f>E118</f>
        <v>240</v>
      </c>
    </row>
    <row r="118" spans="1:5" s="18" customFormat="1" ht="15">
      <c r="A118" s="32" t="s">
        <v>9</v>
      </c>
      <c r="B118" s="43" t="s">
        <v>172</v>
      </c>
      <c r="C118" s="39" t="s">
        <v>190</v>
      </c>
      <c r="D118" s="44" t="s">
        <v>10</v>
      </c>
      <c r="E118" s="46">
        <f>50+90+100</f>
        <v>240</v>
      </c>
    </row>
    <row r="119" spans="1:7" s="18" customFormat="1" ht="114" customHeight="1">
      <c r="A119" s="71" t="s">
        <v>124</v>
      </c>
      <c r="B119" s="43" t="s">
        <v>173</v>
      </c>
      <c r="C119" s="44"/>
      <c r="D119" s="44"/>
      <c r="E119" s="46">
        <f>E120</f>
        <v>43.5</v>
      </c>
      <c r="G119" s="73"/>
    </row>
    <row r="120" spans="1:5" s="18" customFormat="1" ht="25.5">
      <c r="A120" s="32" t="s">
        <v>191</v>
      </c>
      <c r="B120" s="43" t="s">
        <v>173</v>
      </c>
      <c r="C120" s="39" t="s">
        <v>190</v>
      </c>
      <c r="D120" s="44"/>
      <c r="E120" s="46">
        <f>E121</f>
        <v>43.5</v>
      </c>
    </row>
    <row r="121" spans="1:5" s="18" customFormat="1" ht="15">
      <c r="A121" s="32" t="s">
        <v>9</v>
      </c>
      <c r="B121" s="43" t="s">
        <v>173</v>
      </c>
      <c r="C121" s="39" t="s">
        <v>190</v>
      </c>
      <c r="D121" s="44" t="s">
        <v>10</v>
      </c>
      <c r="E121" s="46">
        <f>50+57.5-74+10</f>
        <v>43.5</v>
      </c>
    </row>
    <row r="122" spans="1:5" s="18" customFormat="1" ht="71.25">
      <c r="A122" s="99" t="s">
        <v>254</v>
      </c>
      <c r="B122" s="41" t="s">
        <v>174</v>
      </c>
      <c r="C122" s="72"/>
      <c r="D122" s="45"/>
      <c r="E122" s="49">
        <f>E123+E126+E129</f>
        <v>2102.0499999999997</v>
      </c>
    </row>
    <row r="123" spans="1:5" s="18" customFormat="1" ht="75">
      <c r="A123" s="101" t="s">
        <v>125</v>
      </c>
      <c r="B123" s="43" t="s">
        <v>175</v>
      </c>
      <c r="C123" s="39"/>
      <c r="D123" s="44"/>
      <c r="E123" s="46">
        <f>E124</f>
        <v>2102.0499999999997</v>
      </c>
    </row>
    <row r="124" spans="1:5" s="18" customFormat="1" ht="25.5">
      <c r="A124" s="32" t="s">
        <v>191</v>
      </c>
      <c r="B124" s="43" t="s">
        <v>175</v>
      </c>
      <c r="C124" s="39" t="s">
        <v>190</v>
      </c>
      <c r="D124" s="44"/>
      <c r="E124" s="46">
        <f>E125</f>
        <v>2102.0499999999997</v>
      </c>
    </row>
    <row r="125" spans="1:5" s="18" customFormat="1" ht="19.5" customHeight="1">
      <c r="A125" s="32" t="s">
        <v>221</v>
      </c>
      <c r="B125" s="43" t="s">
        <v>175</v>
      </c>
      <c r="C125" s="39" t="s">
        <v>190</v>
      </c>
      <c r="D125" s="44" t="s">
        <v>251</v>
      </c>
      <c r="E125" s="46">
        <f>2616.2-64.15-450</f>
        <v>2102.0499999999997</v>
      </c>
    </row>
    <row r="126" spans="1:5" s="18" customFormat="1" ht="105" hidden="1">
      <c r="A126" s="101" t="s">
        <v>255</v>
      </c>
      <c r="B126" s="43" t="s">
        <v>256</v>
      </c>
      <c r="C126" s="39"/>
      <c r="D126" s="44"/>
      <c r="E126" s="46">
        <f>E127</f>
        <v>0</v>
      </c>
    </row>
    <row r="127" spans="1:5" s="18" customFormat="1" ht="25.5" hidden="1">
      <c r="A127" s="32" t="s">
        <v>191</v>
      </c>
      <c r="B127" s="43" t="s">
        <v>256</v>
      </c>
      <c r="C127" s="39" t="s">
        <v>190</v>
      </c>
      <c r="D127" s="44"/>
      <c r="E127" s="46">
        <f>E128</f>
        <v>0</v>
      </c>
    </row>
    <row r="128" spans="1:5" s="18" customFormat="1" ht="19.5" customHeight="1" hidden="1">
      <c r="A128" s="32" t="s">
        <v>221</v>
      </c>
      <c r="B128" s="43" t="s">
        <v>256</v>
      </c>
      <c r="C128" s="39" t="s">
        <v>190</v>
      </c>
      <c r="D128" s="44" t="s">
        <v>251</v>
      </c>
      <c r="E128" s="46"/>
    </row>
    <row r="129" spans="1:5" s="18" customFormat="1" ht="90" hidden="1">
      <c r="A129" s="101" t="s">
        <v>257</v>
      </c>
      <c r="B129" s="43" t="s">
        <v>258</v>
      </c>
      <c r="C129" s="44"/>
      <c r="D129" s="44"/>
      <c r="E129" s="46">
        <f>E133</f>
        <v>0</v>
      </c>
    </row>
    <row r="130" spans="1:5" s="18" customFormat="1" ht="55.5" customHeight="1" hidden="1">
      <c r="A130" s="32"/>
      <c r="B130" s="43"/>
      <c r="C130" s="39"/>
      <c r="D130" s="44"/>
      <c r="E130" s="46"/>
    </row>
    <row r="131" spans="1:5" s="18" customFormat="1" ht="15" hidden="1">
      <c r="A131" s="32"/>
      <c r="B131" s="43"/>
      <c r="C131" s="39"/>
      <c r="D131" s="44"/>
      <c r="E131" s="46"/>
    </row>
    <row r="132" spans="1:5" s="18" customFormat="1" ht="15" hidden="1">
      <c r="A132" s="32"/>
      <c r="B132" s="43"/>
      <c r="C132" s="39"/>
      <c r="D132" s="44"/>
      <c r="E132" s="46"/>
    </row>
    <row r="133" spans="1:5" s="18" customFormat="1" ht="25.5" hidden="1">
      <c r="A133" s="32" t="s">
        <v>191</v>
      </c>
      <c r="B133" s="43" t="s">
        <v>258</v>
      </c>
      <c r="C133" s="39" t="s">
        <v>190</v>
      </c>
      <c r="D133" s="44"/>
      <c r="E133" s="46">
        <f>E134</f>
        <v>0</v>
      </c>
    </row>
    <row r="134" spans="1:5" s="18" customFormat="1" ht="19.5" customHeight="1" hidden="1">
      <c r="A134" s="32" t="s">
        <v>221</v>
      </c>
      <c r="B134" s="43" t="s">
        <v>258</v>
      </c>
      <c r="C134" s="39" t="s">
        <v>190</v>
      </c>
      <c r="D134" s="44" t="s">
        <v>251</v>
      </c>
      <c r="E134" s="46"/>
    </row>
    <row r="135" spans="1:5" s="18" customFormat="1" ht="71.25">
      <c r="A135" s="99" t="s">
        <v>126</v>
      </c>
      <c r="B135" s="41" t="s">
        <v>176</v>
      </c>
      <c r="C135" s="72"/>
      <c r="D135" s="45"/>
      <c r="E135" s="49">
        <f>E136+E143</f>
        <v>800</v>
      </c>
    </row>
    <row r="136" spans="1:5" s="18" customFormat="1" ht="72.75" customHeight="1">
      <c r="A136" s="101" t="s">
        <v>127</v>
      </c>
      <c r="B136" s="43" t="s">
        <v>177</v>
      </c>
      <c r="C136" s="39"/>
      <c r="D136" s="44"/>
      <c r="E136" s="46">
        <f>E137</f>
        <v>600</v>
      </c>
    </row>
    <row r="137" spans="1:5" s="18" customFormat="1" ht="15">
      <c r="A137" s="32" t="s">
        <v>38</v>
      </c>
      <c r="B137" s="43" t="s">
        <v>177</v>
      </c>
      <c r="C137" s="39" t="s">
        <v>39</v>
      </c>
      <c r="D137" s="44"/>
      <c r="E137" s="46">
        <f>E142</f>
        <v>600</v>
      </c>
    </row>
    <row r="138" spans="1:5" s="18" customFormat="1" ht="15" hidden="1">
      <c r="A138" s="54"/>
      <c r="B138" s="43" t="s">
        <v>177</v>
      </c>
      <c r="C138" s="45"/>
      <c r="D138" s="45"/>
      <c r="E138" s="49"/>
    </row>
    <row r="139" spans="1:5" s="18" customFormat="1" ht="15" hidden="1">
      <c r="A139" s="32"/>
      <c r="B139" s="43" t="s">
        <v>177</v>
      </c>
      <c r="C139" s="39"/>
      <c r="D139" s="44"/>
      <c r="E139" s="46"/>
    </row>
    <row r="140" spans="1:5" s="18" customFormat="1" ht="15" hidden="1">
      <c r="A140" s="32"/>
      <c r="B140" s="43" t="s">
        <v>177</v>
      </c>
      <c r="C140" s="39"/>
      <c r="D140" s="44"/>
      <c r="E140" s="46"/>
    </row>
    <row r="141" spans="1:5" s="18" customFormat="1" ht="15" hidden="1">
      <c r="A141" s="32"/>
      <c r="B141" s="43" t="s">
        <v>177</v>
      </c>
      <c r="C141" s="39"/>
      <c r="D141" s="44"/>
      <c r="E141" s="46"/>
    </row>
    <row r="142" spans="1:5" s="18" customFormat="1" ht="18" customHeight="1">
      <c r="A142" s="32" t="s">
        <v>32</v>
      </c>
      <c r="B142" s="43" t="s">
        <v>177</v>
      </c>
      <c r="C142" s="44" t="s">
        <v>39</v>
      </c>
      <c r="D142" s="44" t="s">
        <v>15</v>
      </c>
      <c r="E142" s="46">
        <v>600</v>
      </c>
    </row>
    <row r="143" spans="1:5" s="16" customFormat="1" ht="91.5" customHeight="1">
      <c r="A143" s="102" t="s">
        <v>140</v>
      </c>
      <c r="B143" s="43" t="s">
        <v>178</v>
      </c>
      <c r="C143" s="44"/>
      <c r="D143" s="44"/>
      <c r="E143" s="46">
        <f>E144</f>
        <v>200</v>
      </c>
    </row>
    <row r="144" spans="1:5" s="16" customFormat="1" ht="18.75" customHeight="1">
      <c r="A144" s="32" t="s">
        <v>38</v>
      </c>
      <c r="B144" s="43" t="s">
        <v>178</v>
      </c>
      <c r="C144" s="44" t="s">
        <v>39</v>
      </c>
      <c r="D144" s="44"/>
      <c r="E144" s="46">
        <f>E145</f>
        <v>200</v>
      </c>
    </row>
    <row r="145" spans="1:5" s="17" customFormat="1" ht="30" customHeight="1">
      <c r="A145" s="74" t="s">
        <v>23</v>
      </c>
      <c r="B145" s="43" t="s">
        <v>178</v>
      </c>
      <c r="C145" s="44" t="s">
        <v>39</v>
      </c>
      <c r="D145" s="44" t="s">
        <v>17</v>
      </c>
      <c r="E145" s="46">
        <f>100+100</f>
        <v>200</v>
      </c>
    </row>
    <row r="146" spans="1:5" s="17" customFormat="1" ht="64.5" customHeight="1" hidden="1">
      <c r="A146" s="67" t="s">
        <v>64</v>
      </c>
      <c r="B146" s="43" t="s">
        <v>219</v>
      </c>
      <c r="C146" s="44"/>
      <c r="D146" s="44"/>
      <c r="E146" s="46"/>
    </row>
    <row r="147" spans="1:5" s="17" customFormat="1" ht="25.5" hidden="1">
      <c r="A147" s="32" t="s">
        <v>191</v>
      </c>
      <c r="B147" s="43" t="s">
        <v>219</v>
      </c>
      <c r="C147" s="44" t="s">
        <v>190</v>
      </c>
      <c r="D147" s="44"/>
      <c r="E147" s="46"/>
    </row>
    <row r="148" spans="1:5" s="17" customFormat="1" ht="63.75" hidden="1">
      <c r="A148" s="54" t="s">
        <v>3</v>
      </c>
      <c r="B148" s="41" t="s">
        <v>196</v>
      </c>
      <c r="C148" s="45"/>
      <c r="D148" s="45"/>
      <c r="E148" s="49">
        <f>E149+E152+E155</f>
        <v>1160</v>
      </c>
    </row>
    <row r="149" spans="1:5" s="17" customFormat="1" ht="76.5" hidden="1">
      <c r="A149" s="32" t="s">
        <v>5</v>
      </c>
      <c r="B149" s="43" t="s">
        <v>4</v>
      </c>
      <c r="C149" s="39"/>
      <c r="D149" s="44"/>
      <c r="E149" s="46">
        <f>E150</f>
        <v>300</v>
      </c>
    </row>
    <row r="150" spans="1:5" s="17" customFormat="1" ht="15" customHeight="1" hidden="1">
      <c r="A150" s="32" t="s">
        <v>98</v>
      </c>
      <c r="B150" s="43" t="s">
        <v>4</v>
      </c>
      <c r="C150" s="39" t="s">
        <v>97</v>
      </c>
      <c r="D150" s="44"/>
      <c r="E150" s="46">
        <f>E151</f>
        <v>300</v>
      </c>
    </row>
    <row r="151" spans="1:5" s="17" customFormat="1" ht="12.75" hidden="1">
      <c r="A151" s="32" t="s">
        <v>198</v>
      </c>
      <c r="B151" s="43" t="s">
        <v>4</v>
      </c>
      <c r="C151" s="39" t="s">
        <v>97</v>
      </c>
      <c r="D151" s="44" t="s">
        <v>197</v>
      </c>
      <c r="E151" s="46">
        <v>300</v>
      </c>
    </row>
    <row r="152" spans="1:5" s="17" customFormat="1" ht="76.5" hidden="1">
      <c r="A152" s="32" t="s">
        <v>200</v>
      </c>
      <c r="B152" s="43" t="s">
        <v>6</v>
      </c>
      <c r="C152" s="39"/>
      <c r="D152" s="44"/>
      <c r="E152" s="46">
        <f>E153</f>
        <v>660</v>
      </c>
    </row>
    <row r="153" spans="1:5" s="17" customFormat="1" ht="25.5" hidden="1">
      <c r="A153" s="32" t="s">
        <v>199</v>
      </c>
      <c r="B153" s="43" t="s">
        <v>6</v>
      </c>
      <c r="C153" s="39" t="s">
        <v>190</v>
      </c>
      <c r="D153" s="44"/>
      <c r="E153" s="46">
        <f>E154</f>
        <v>660</v>
      </c>
    </row>
    <row r="154" spans="1:5" s="18" customFormat="1" ht="57" customHeight="1" hidden="1">
      <c r="A154" s="32" t="s">
        <v>198</v>
      </c>
      <c r="B154" s="43" t="s">
        <v>6</v>
      </c>
      <c r="C154" s="39" t="s">
        <v>190</v>
      </c>
      <c r="D154" s="44" t="s">
        <v>197</v>
      </c>
      <c r="E154" s="46">
        <v>660</v>
      </c>
    </row>
    <row r="155" spans="1:5" s="18" customFormat="1" ht="30" customHeight="1" hidden="1">
      <c r="A155" s="32" t="s">
        <v>7</v>
      </c>
      <c r="B155" s="43" t="s">
        <v>8</v>
      </c>
      <c r="C155" s="39"/>
      <c r="D155" s="44"/>
      <c r="E155" s="46">
        <f>E156</f>
        <v>200</v>
      </c>
    </row>
    <row r="156" spans="1:5" s="18" customFormat="1" ht="21.75" customHeight="1" hidden="1">
      <c r="A156" s="32" t="s">
        <v>191</v>
      </c>
      <c r="B156" s="43" t="s">
        <v>8</v>
      </c>
      <c r="C156" s="39" t="s">
        <v>190</v>
      </c>
      <c r="D156" s="44"/>
      <c r="E156" s="46">
        <f>E157</f>
        <v>200</v>
      </c>
    </row>
    <row r="157" spans="1:5" s="18" customFormat="1" ht="20.25" customHeight="1" hidden="1">
      <c r="A157" s="32" t="s">
        <v>198</v>
      </c>
      <c r="B157" s="43" t="s">
        <v>8</v>
      </c>
      <c r="C157" s="39" t="s">
        <v>190</v>
      </c>
      <c r="D157" s="44" t="s">
        <v>197</v>
      </c>
      <c r="E157" s="46">
        <v>200</v>
      </c>
    </row>
    <row r="158" spans="1:5" s="19" customFormat="1" ht="38.25" hidden="1">
      <c r="A158" s="34" t="s">
        <v>45</v>
      </c>
      <c r="B158" s="36" t="s">
        <v>218</v>
      </c>
      <c r="C158" s="39"/>
      <c r="D158" s="39"/>
      <c r="E158" s="46"/>
    </row>
    <row r="159" spans="1:5" s="19" customFormat="1" ht="12.75" hidden="1">
      <c r="A159" s="33" t="s">
        <v>38</v>
      </c>
      <c r="B159" s="36" t="s">
        <v>218</v>
      </c>
      <c r="C159" s="39" t="s">
        <v>39</v>
      </c>
      <c r="D159" s="39"/>
      <c r="E159" s="46"/>
    </row>
    <row r="160" spans="1:5" s="19" customFormat="1" ht="12.75" hidden="1">
      <c r="A160" s="33" t="s">
        <v>30</v>
      </c>
      <c r="B160" s="36" t="s">
        <v>218</v>
      </c>
      <c r="C160" s="39" t="s">
        <v>39</v>
      </c>
      <c r="D160" s="39" t="s">
        <v>14</v>
      </c>
      <c r="E160" s="46"/>
    </row>
    <row r="161" spans="1:5" s="19" customFormat="1" ht="76.5" hidden="1">
      <c r="A161" s="33" t="s">
        <v>63</v>
      </c>
      <c r="B161" s="36" t="s">
        <v>62</v>
      </c>
      <c r="C161" s="39"/>
      <c r="D161" s="39"/>
      <c r="E161" s="46"/>
    </row>
    <row r="162" spans="1:5" s="19" customFormat="1" ht="12.75" hidden="1">
      <c r="A162" s="33" t="s">
        <v>38</v>
      </c>
      <c r="B162" s="36" t="s">
        <v>62</v>
      </c>
      <c r="C162" s="39" t="s">
        <v>39</v>
      </c>
      <c r="D162" s="39"/>
      <c r="E162" s="46"/>
    </row>
    <row r="163" spans="1:5" s="19" customFormat="1" ht="12.75" hidden="1">
      <c r="A163" s="33" t="s">
        <v>30</v>
      </c>
      <c r="B163" s="36" t="s">
        <v>62</v>
      </c>
      <c r="C163" s="39" t="s">
        <v>39</v>
      </c>
      <c r="D163" s="39" t="s">
        <v>14</v>
      </c>
      <c r="E163" s="46"/>
    </row>
    <row r="164" spans="1:5" s="19" customFormat="1" ht="69.75" customHeight="1" hidden="1">
      <c r="A164" s="33" t="s">
        <v>75</v>
      </c>
      <c r="B164" s="36" t="s">
        <v>58</v>
      </c>
      <c r="C164" s="39"/>
      <c r="D164" s="39"/>
      <c r="E164" s="46"/>
    </row>
    <row r="165" spans="1:5" s="16" customFormat="1" ht="25.5" hidden="1">
      <c r="A165" s="35" t="s">
        <v>46</v>
      </c>
      <c r="B165" s="36" t="s">
        <v>217</v>
      </c>
      <c r="C165" s="39"/>
      <c r="D165" s="39"/>
      <c r="E165" s="46"/>
    </row>
    <row r="166" spans="1:5" s="16" customFormat="1" ht="12.75" hidden="1">
      <c r="A166" s="33" t="s">
        <v>38</v>
      </c>
      <c r="B166" s="36" t="s">
        <v>217</v>
      </c>
      <c r="C166" s="39" t="s">
        <v>39</v>
      </c>
      <c r="D166" s="39"/>
      <c r="E166" s="46"/>
    </row>
    <row r="167" spans="1:5" s="16" customFormat="1" ht="12.75" hidden="1">
      <c r="A167" s="33" t="s">
        <v>30</v>
      </c>
      <c r="B167" s="36" t="s">
        <v>217</v>
      </c>
      <c r="C167" s="39" t="s">
        <v>39</v>
      </c>
      <c r="D167" s="39" t="s">
        <v>14</v>
      </c>
      <c r="E167" s="46"/>
    </row>
    <row r="168" spans="1:5" s="16" customFormat="1" ht="25.5" hidden="1">
      <c r="A168" s="35" t="s">
        <v>47</v>
      </c>
      <c r="B168" s="36" t="s">
        <v>216</v>
      </c>
      <c r="C168" s="39"/>
      <c r="D168" s="39"/>
      <c r="E168" s="46"/>
    </row>
    <row r="169" spans="1:5" s="16" customFormat="1" ht="12.75" hidden="1">
      <c r="A169" s="33" t="s">
        <v>38</v>
      </c>
      <c r="B169" s="36" t="s">
        <v>216</v>
      </c>
      <c r="C169" s="39" t="s">
        <v>39</v>
      </c>
      <c r="D169" s="39"/>
      <c r="E169" s="46"/>
    </row>
    <row r="170" spans="1:5" s="16" customFormat="1" ht="12.75" hidden="1">
      <c r="A170" s="33" t="s">
        <v>30</v>
      </c>
      <c r="B170" s="36" t="s">
        <v>216</v>
      </c>
      <c r="C170" s="39" t="s">
        <v>39</v>
      </c>
      <c r="D170" s="39" t="s">
        <v>14</v>
      </c>
      <c r="E170" s="46"/>
    </row>
    <row r="171" spans="1:5" s="16" customFormat="1" ht="25.5" hidden="1">
      <c r="A171" s="34" t="s">
        <v>48</v>
      </c>
      <c r="B171" s="36" t="s">
        <v>215</v>
      </c>
      <c r="C171" s="39"/>
      <c r="D171" s="39"/>
      <c r="E171" s="46"/>
    </row>
    <row r="172" spans="1:5" s="16" customFormat="1" ht="12.75" hidden="1">
      <c r="A172" s="33" t="s">
        <v>38</v>
      </c>
      <c r="B172" s="36" t="s">
        <v>215</v>
      </c>
      <c r="C172" s="39" t="s">
        <v>39</v>
      </c>
      <c r="D172" s="39"/>
      <c r="E172" s="46"/>
    </row>
    <row r="173" spans="1:5" s="16" customFormat="1" ht="12.75" hidden="1">
      <c r="A173" s="33" t="s">
        <v>30</v>
      </c>
      <c r="B173" s="36" t="s">
        <v>215</v>
      </c>
      <c r="C173" s="39" t="s">
        <v>39</v>
      </c>
      <c r="D173" s="39" t="s">
        <v>14</v>
      </c>
      <c r="E173" s="46"/>
    </row>
    <row r="174" spans="1:5" s="16" customFormat="1" ht="38.25" hidden="1">
      <c r="A174" s="53" t="s">
        <v>49</v>
      </c>
      <c r="B174" s="37" t="s">
        <v>214</v>
      </c>
      <c r="C174" s="39"/>
      <c r="D174" s="39"/>
      <c r="E174" s="46"/>
    </row>
    <row r="175" spans="1:5" s="16" customFormat="1" ht="25.5" hidden="1">
      <c r="A175" s="33" t="s">
        <v>194</v>
      </c>
      <c r="B175" s="37" t="s">
        <v>214</v>
      </c>
      <c r="C175" s="39" t="s">
        <v>193</v>
      </c>
      <c r="D175" s="39"/>
      <c r="E175" s="46"/>
    </row>
    <row r="176" spans="1:5" s="16" customFormat="1" ht="12.75" hidden="1">
      <c r="A176" s="33" t="s">
        <v>30</v>
      </c>
      <c r="B176" s="37" t="s">
        <v>214</v>
      </c>
      <c r="C176" s="39" t="s">
        <v>193</v>
      </c>
      <c r="D176" s="39" t="s">
        <v>14</v>
      </c>
      <c r="E176" s="46"/>
    </row>
    <row r="177" spans="1:5" s="16" customFormat="1" ht="12.75" hidden="1">
      <c r="A177" s="53" t="s">
        <v>50</v>
      </c>
      <c r="B177" s="37" t="s">
        <v>213</v>
      </c>
      <c r="C177" s="39"/>
      <c r="D177" s="39"/>
      <c r="E177" s="46"/>
    </row>
    <row r="178" spans="1:5" s="16" customFormat="1" ht="12.75" hidden="1">
      <c r="A178" s="33" t="s">
        <v>38</v>
      </c>
      <c r="B178" s="37" t="s">
        <v>213</v>
      </c>
      <c r="C178" s="39" t="s">
        <v>39</v>
      </c>
      <c r="D178" s="39"/>
      <c r="E178" s="46"/>
    </row>
    <row r="179" spans="1:5" s="16" customFormat="1" ht="12.75" hidden="1">
      <c r="A179" s="33" t="s">
        <v>30</v>
      </c>
      <c r="B179" s="37" t="s">
        <v>213</v>
      </c>
      <c r="C179" s="39" t="s">
        <v>39</v>
      </c>
      <c r="D179" s="39" t="s">
        <v>14</v>
      </c>
      <c r="E179" s="46"/>
    </row>
    <row r="180" spans="1:5" s="16" customFormat="1" ht="25.5" hidden="1">
      <c r="A180" s="32" t="s">
        <v>191</v>
      </c>
      <c r="B180" s="37" t="s">
        <v>213</v>
      </c>
      <c r="C180" s="39" t="s">
        <v>190</v>
      </c>
      <c r="D180" s="39"/>
      <c r="E180" s="46"/>
    </row>
    <row r="181" spans="1:5" s="16" customFormat="1" ht="12.75" hidden="1">
      <c r="A181" s="33" t="s">
        <v>30</v>
      </c>
      <c r="B181" s="37" t="s">
        <v>213</v>
      </c>
      <c r="C181" s="39" t="s">
        <v>190</v>
      </c>
      <c r="D181" s="39" t="s">
        <v>14</v>
      </c>
      <c r="E181" s="46"/>
    </row>
    <row r="182" spans="1:5" s="16" customFormat="1" ht="102" hidden="1">
      <c r="A182" s="53" t="s">
        <v>51</v>
      </c>
      <c r="B182" s="37" t="s">
        <v>212</v>
      </c>
      <c r="C182" s="39"/>
      <c r="D182" s="39"/>
      <c r="E182" s="46"/>
    </row>
    <row r="183" spans="1:5" s="16" customFormat="1" ht="25.5" hidden="1">
      <c r="A183" s="33" t="s">
        <v>23</v>
      </c>
      <c r="B183" s="37" t="s">
        <v>212</v>
      </c>
      <c r="C183" s="39" t="s">
        <v>22</v>
      </c>
      <c r="D183" s="39"/>
      <c r="E183" s="46"/>
    </row>
    <row r="184" spans="1:5" s="16" customFormat="1" ht="12.75" hidden="1">
      <c r="A184" s="33" t="s">
        <v>30</v>
      </c>
      <c r="B184" s="37" t="s">
        <v>212</v>
      </c>
      <c r="C184" s="39" t="s">
        <v>22</v>
      </c>
      <c r="D184" s="39" t="s">
        <v>14</v>
      </c>
      <c r="E184" s="46"/>
    </row>
    <row r="185" spans="1:5" s="16" customFormat="1" ht="25.5" hidden="1">
      <c r="A185" s="53" t="s">
        <v>55</v>
      </c>
      <c r="B185" s="37" t="s">
        <v>211</v>
      </c>
      <c r="C185" s="39"/>
      <c r="D185" s="39"/>
      <c r="E185" s="46"/>
    </row>
    <row r="186" spans="1:5" s="16" customFormat="1" ht="12.75" hidden="1">
      <c r="A186" s="33" t="s">
        <v>38</v>
      </c>
      <c r="B186" s="37" t="s">
        <v>211</v>
      </c>
      <c r="C186" s="39" t="s">
        <v>39</v>
      </c>
      <c r="D186" s="39"/>
      <c r="E186" s="46"/>
    </row>
    <row r="187" spans="1:5" s="18" customFormat="1" ht="16.5" customHeight="1" hidden="1">
      <c r="A187" s="33" t="s">
        <v>30</v>
      </c>
      <c r="B187" s="37" t="s">
        <v>211</v>
      </c>
      <c r="C187" s="39" t="s">
        <v>39</v>
      </c>
      <c r="D187" s="39" t="s">
        <v>14</v>
      </c>
      <c r="E187" s="46"/>
    </row>
    <row r="188" spans="1:5" s="18" customFormat="1" ht="16.5" customHeight="1" hidden="1">
      <c r="A188" s="33" t="s">
        <v>56</v>
      </c>
      <c r="B188" s="37" t="s">
        <v>60</v>
      </c>
      <c r="C188" s="39"/>
      <c r="D188" s="39"/>
      <c r="E188" s="46"/>
    </row>
    <row r="189" spans="1:5" s="18" customFormat="1" ht="16.5" customHeight="1" hidden="1">
      <c r="A189" s="33" t="s">
        <v>40</v>
      </c>
      <c r="B189" s="37" t="s">
        <v>60</v>
      </c>
      <c r="C189" s="39" t="s">
        <v>195</v>
      </c>
      <c r="D189" s="39"/>
      <c r="E189" s="46"/>
    </row>
    <row r="190" spans="1:5" s="18" customFormat="1" ht="16.5" customHeight="1" hidden="1">
      <c r="A190" s="33" t="s">
        <v>61</v>
      </c>
      <c r="B190" s="37" t="s">
        <v>60</v>
      </c>
      <c r="C190" s="39" t="s">
        <v>195</v>
      </c>
      <c r="D190" s="39" t="s">
        <v>33</v>
      </c>
      <c r="E190" s="46"/>
    </row>
    <row r="191" spans="1:5" s="16" customFormat="1" ht="25.5" hidden="1">
      <c r="A191" s="53" t="s">
        <v>92</v>
      </c>
      <c r="B191" s="37" t="s">
        <v>210</v>
      </c>
      <c r="C191" s="39"/>
      <c r="D191" s="39"/>
      <c r="E191" s="46"/>
    </row>
    <row r="192" spans="1:5" s="16" customFormat="1" ht="12.75" hidden="1">
      <c r="A192" s="33" t="s">
        <v>38</v>
      </c>
      <c r="B192" s="37" t="s">
        <v>210</v>
      </c>
      <c r="C192" s="39" t="s">
        <v>39</v>
      </c>
      <c r="D192" s="39"/>
      <c r="E192" s="46"/>
    </row>
    <row r="193" spans="1:5" s="16" customFormat="1" ht="12.75" hidden="1">
      <c r="A193" s="33" t="s">
        <v>30</v>
      </c>
      <c r="B193" s="37" t="s">
        <v>210</v>
      </c>
      <c r="C193" s="39" t="s">
        <v>39</v>
      </c>
      <c r="D193" s="39" t="s">
        <v>14</v>
      </c>
      <c r="E193" s="46"/>
    </row>
    <row r="194" spans="1:5" s="16" customFormat="1" ht="25.5" hidden="1">
      <c r="A194" s="40" t="s">
        <v>93</v>
      </c>
      <c r="B194" s="37" t="s">
        <v>209</v>
      </c>
      <c r="C194" s="39"/>
      <c r="D194" s="39"/>
      <c r="E194" s="46"/>
    </row>
    <row r="195" spans="1:5" s="16" customFormat="1" ht="12.75" hidden="1">
      <c r="A195" s="33" t="s">
        <v>38</v>
      </c>
      <c r="B195" s="37" t="s">
        <v>209</v>
      </c>
      <c r="C195" s="39" t="s">
        <v>39</v>
      </c>
      <c r="D195" s="39"/>
      <c r="E195" s="46"/>
    </row>
    <row r="196" spans="1:5" s="16" customFormat="1" ht="12.75" hidden="1">
      <c r="A196" s="33" t="s">
        <v>30</v>
      </c>
      <c r="B196" s="37" t="s">
        <v>209</v>
      </c>
      <c r="C196" s="39" t="s">
        <v>39</v>
      </c>
      <c r="D196" s="39" t="s">
        <v>14</v>
      </c>
      <c r="E196" s="46"/>
    </row>
    <row r="197" spans="1:5" s="16" customFormat="1" ht="25.5" hidden="1">
      <c r="A197" s="32" t="s">
        <v>95</v>
      </c>
      <c r="B197" s="43" t="s">
        <v>89</v>
      </c>
      <c r="C197" s="44"/>
      <c r="D197" s="44"/>
      <c r="E197" s="46"/>
    </row>
    <row r="198" spans="1:5" s="16" customFormat="1" ht="12.75" hidden="1">
      <c r="A198" s="32" t="s">
        <v>21</v>
      </c>
      <c r="B198" s="36" t="s">
        <v>89</v>
      </c>
      <c r="C198" s="42" t="s">
        <v>20</v>
      </c>
      <c r="D198" s="42"/>
      <c r="E198" s="46"/>
    </row>
    <row r="199" spans="1:5" s="16" customFormat="1" ht="12.75" hidden="1">
      <c r="A199" s="32" t="s">
        <v>26</v>
      </c>
      <c r="B199" s="36" t="s">
        <v>89</v>
      </c>
      <c r="C199" s="42" t="s">
        <v>20</v>
      </c>
      <c r="D199" s="42" t="s">
        <v>17</v>
      </c>
      <c r="E199" s="46"/>
    </row>
    <row r="200" spans="1:5" s="16" customFormat="1" ht="25.5" hidden="1">
      <c r="A200" s="32" t="s">
        <v>191</v>
      </c>
      <c r="B200" s="36" t="s">
        <v>89</v>
      </c>
      <c r="C200" s="39" t="s">
        <v>190</v>
      </c>
      <c r="D200" s="39"/>
      <c r="E200" s="46"/>
    </row>
    <row r="201" spans="1:5" s="16" customFormat="1" ht="12.75" hidden="1">
      <c r="A201" s="32" t="s">
        <v>26</v>
      </c>
      <c r="B201" s="36" t="s">
        <v>89</v>
      </c>
      <c r="C201" s="39" t="s">
        <v>190</v>
      </c>
      <c r="D201" s="39" t="s">
        <v>17</v>
      </c>
      <c r="E201" s="46"/>
    </row>
    <row r="202" spans="1:5" s="16" customFormat="1" ht="25.5" hidden="1">
      <c r="A202" s="53" t="s">
        <v>76</v>
      </c>
      <c r="B202" s="37" t="s">
        <v>85</v>
      </c>
      <c r="C202" s="68"/>
      <c r="D202" s="39"/>
      <c r="E202" s="46"/>
    </row>
    <row r="203" spans="1:5" s="16" customFormat="1" ht="25.5" hidden="1">
      <c r="A203" s="33" t="s">
        <v>23</v>
      </c>
      <c r="B203" s="37" t="s">
        <v>85</v>
      </c>
      <c r="C203" s="68" t="s">
        <v>39</v>
      </c>
      <c r="D203" s="39"/>
      <c r="E203" s="46"/>
    </row>
    <row r="204" spans="1:5" s="16" customFormat="1" ht="12.75" hidden="1">
      <c r="A204" s="33" t="s">
        <v>30</v>
      </c>
      <c r="B204" s="37" t="s">
        <v>85</v>
      </c>
      <c r="C204" s="68" t="s">
        <v>39</v>
      </c>
      <c r="D204" s="39" t="s">
        <v>14</v>
      </c>
      <c r="E204" s="46"/>
    </row>
    <row r="205" spans="1:5" s="16" customFormat="1" ht="38.25" hidden="1">
      <c r="A205" s="53" t="s">
        <v>82</v>
      </c>
      <c r="B205" s="37" t="s">
        <v>86</v>
      </c>
      <c r="C205" s="68"/>
      <c r="D205" s="39"/>
      <c r="E205" s="46"/>
    </row>
    <row r="206" spans="1:5" s="16" customFormat="1" ht="25.5" hidden="1">
      <c r="A206" s="33" t="s">
        <v>23</v>
      </c>
      <c r="B206" s="37" t="s">
        <v>86</v>
      </c>
      <c r="C206" s="68" t="s">
        <v>39</v>
      </c>
      <c r="D206" s="39"/>
      <c r="E206" s="46"/>
    </row>
    <row r="207" spans="1:5" s="16" customFormat="1" ht="12.75" hidden="1">
      <c r="A207" s="33" t="s">
        <v>30</v>
      </c>
      <c r="B207" s="37" t="s">
        <v>86</v>
      </c>
      <c r="C207" s="68" t="s">
        <v>39</v>
      </c>
      <c r="D207" s="39" t="s">
        <v>14</v>
      </c>
      <c r="E207" s="46"/>
    </row>
    <row r="208" spans="1:5" s="16" customFormat="1" ht="38.25" hidden="1">
      <c r="A208" s="53" t="s">
        <v>57</v>
      </c>
      <c r="B208" s="37" t="s">
        <v>87</v>
      </c>
      <c r="C208" s="68"/>
      <c r="D208" s="39"/>
      <c r="E208" s="46"/>
    </row>
    <row r="209" spans="1:5" s="16" customFormat="1" ht="25.5" hidden="1">
      <c r="A209" s="33" t="s">
        <v>23</v>
      </c>
      <c r="B209" s="37" t="s">
        <v>87</v>
      </c>
      <c r="C209" s="68" t="s">
        <v>39</v>
      </c>
      <c r="D209" s="39"/>
      <c r="E209" s="46"/>
    </row>
    <row r="210" spans="1:5" s="16" customFormat="1" ht="12.75" hidden="1">
      <c r="A210" s="33" t="s">
        <v>30</v>
      </c>
      <c r="B210" s="37" t="s">
        <v>87</v>
      </c>
      <c r="C210" s="68" t="s">
        <v>39</v>
      </c>
      <c r="D210" s="39" t="s">
        <v>14</v>
      </c>
      <c r="E210" s="46"/>
    </row>
    <row r="211" spans="1:5" s="16" customFormat="1" ht="38.25" hidden="1">
      <c r="A211" s="53" t="s">
        <v>83</v>
      </c>
      <c r="B211" s="37" t="s">
        <v>88</v>
      </c>
      <c r="C211" s="68"/>
      <c r="D211" s="39"/>
      <c r="E211" s="46"/>
    </row>
    <row r="212" spans="1:5" s="16" customFormat="1" ht="25.5" hidden="1">
      <c r="A212" s="33" t="s">
        <v>23</v>
      </c>
      <c r="B212" s="37" t="s">
        <v>88</v>
      </c>
      <c r="C212" s="68" t="s">
        <v>39</v>
      </c>
      <c r="D212" s="39"/>
      <c r="E212" s="46"/>
    </row>
    <row r="213" spans="1:5" s="16" customFormat="1" ht="12.75" hidden="1">
      <c r="A213" s="33" t="s">
        <v>30</v>
      </c>
      <c r="B213" s="37" t="s">
        <v>88</v>
      </c>
      <c r="C213" s="68" t="s">
        <v>39</v>
      </c>
      <c r="D213" s="39" t="s">
        <v>14</v>
      </c>
      <c r="E213" s="46"/>
    </row>
    <row r="214" spans="1:5" s="16" customFormat="1" ht="25.5" hidden="1">
      <c r="A214" s="33" t="s">
        <v>84</v>
      </c>
      <c r="B214" s="37" t="s">
        <v>88</v>
      </c>
      <c r="C214" s="68" t="s">
        <v>193</v>
      </c>
      <c r="D214" s="39"/>
      <c r="E214" s="46"/>
    </row>
    <row r="215" spans="1:5" s="16" customFormat="1" ht="12.75" hidden="1">
      <c r="A215" s="33" t="s">
        <v>30</v>
      </c>
      <c r="B215" s="37" t="s">
        <v>88</v>
      </c>
      <c r="C215" s="39" t="s">
        <v>193</v>
      </c>
      <c r="D215" s="39" t="s">
        <v>14</v>
      </c>
      <c r="E215" s="46"/>
    </row>
    <row r="216" spans="1:5" s="16" customFormat="1" ht="100.5" customHeight="1">
      <c r="A216" s="103" t="s">
        <v>141</v>
      </c>
      <c r="B216" s="41" t="s">
        <v>179</v>
      </c>
      <c r="C216" s="45"/>
      <c r="D216" s="45"/>
      <c r="E216" s="49">
        <f>E217</f>
        <v>388.9</v>
      </c>
    </row>
    <row r="217" spans="1:5" s="18" customFormat="1" ht="87.75" customHeight="1">
      <c r="A217" s="104" t="s">
        <v>143</v>
      </c>
      <c r="B217" s="43" t="s">
        <v>229</v>
      </c>
      <c r="C217" s="39"/>
      <c r="D217" s="44"/>
      <c r="E217" s="46">
        <f>E218</f>
        <v>388.9</v>
      </c>
    </row>
    <row r="218" spans="1:5" s="18" customFormat="1" ht="29.25" customHeight="1">
      <c r="A218" s="32" t="s">
        <v>191</v>
      </c>
      <c r="B218" s="43" t="s">
        <v>229</v>
      </c>
      <c r="C218" s="39" t="s">
        <v>190</v>
      </c>
      <c r="D218" s="44"/>
      <c r="E218" s="46">
        <f>E219</f>
        <v>388.9</v>
      </c>
    </row>
    <row r="219" spans="1:5" s="18" customFormat="1" ht="20.25" customHeight="1">
      <c r="A219" s="32" t="s">
        <v>259</v>
      </c>
      <c r="B219" s="43" t="s">
        <v>229</v>
      </c>
      <c r="C219" s="39" t="s">
        <v>190</v>
      </c>
      <c r="D219" s="44" t="s">
        <v>260</v>
      </c>
      <c r="E219" s="46">
        <f>350-35+73.9-65-40+105</f>
        <v>388.9</v>
      </c>
    </row>
    <row r="220" spans="1:5" s="18" customFormat="1" ht="68.25" customHeight="1">
      <c r="A220" s="103" t="s">
        <v>144</v>
      </c>
      <c r="B220" s="41" t="s">
        <v>180</v>
      </c>
      <c r="C220" s="72"/>
      <c r="D220" s="45"/>
      <c r="E220" s="49">
        <f>E221+E225+E226+E230</f>
        <v>1970.9499999999998</v>
      </c>
    </row>
    <row r="221" spans="1:5" s="18" customFormat="1" ht="90" customHeight="1">
      <c r="A221" s="104" t="s">
        <v>145</v>
      </c>
      <c r="B221" s="43" t="s">
        <v>181</v>
      </c>
      <c r="C221" s="39"/>
      <c r="D221" s="44"/>
      <c r="E221" s="46">
        <f>E224+E229</f>
        <v>179.25</v>
      </c>
    </row>
    <row r="222" spans="1:5" s="18" customFormat="1" ht="21" customHeight="1" hidden="1">
      <c r="A222" s="32" t="s">
        <v>262</v>
      </c>
      <c r="B222" s="43" t="s">
        <v>261</v>
      </c>
      <c r="C222" s="39" t="s">
        <v>190</v>
      </c>
      <c r="D222" s="44" t="s">
        <v>16</v>
      </c>
      <c r="E222" s="46"/>
    </row>
    <row r="223" spans="1:5" s="18" customFormat="1" ht="25.5" customHeight="1" hidden="1">
      <c r="A223" s="32" t="s">
        <v>191</v>
      </c>
      <c r="B223" s="43" t="s">
        <v>34</v>
      </c>
      <c r="C223" s="39" t="s">
        <v>190</v>
      </c>
      <c r="D223" s="44" t="s">
        <v>16</v>
      </c>
      <c r="E223" s="46"/>
    </row>
    <row r="224" spans="1:5" s="18" customFormat="1" ht="25.5" customHeight="1">
      <c r="A224" s="32" t="s">
        <v>136</v>
      </c>
      <c r="B224" s="43" t="s">
        <v>181</v>
      </c>
      <c r="C224" s="39" t="s">
        <v>190</v>
      </c>
      <c r="D224" s="44" t="s">
        <v>251</v>
      </c>
      <c r="E224" s="46">
        <f>35+79.15+60</f>
        <v>174.15</v>
      </c>
    </row>
    <row r="225" spans="1:5" s="18" customFormat="1" ht="25.5" customHeight="1">
      <c r="A225" s="32" t="s">
        <v>133</v>
      </c>
      <c r="B225" s="43" t="s">
        <v>182</v>
      </c>
      <c r="C225" s="39" t="s">
        <v>190</v>
      </c>
      <c r="D225" s="44" t="s">
        <v>251</v>
      </c>
      <c r="E225" s="46">
        <v>600</v>
      </c>
    </row>
    <row r="226" spans="1:5" s="18" customFormat="1" ht="33" customHeight="1">
      <c r="A226" s="32" t="s">
        <v>132</v>
      </c>
      <c r="B226" s="43" t="s">
        <v>131</v>
      </c>
      <c r="C226" s="39" t="s">
        <v>190</v>
      </c>
      <c r="D226" s="44" t="s">
        <v>251</v>
      </c>
      <c r="E226" s="46">
        <v>1141.6</v>
      </c>
    </row>
    <row r="227" spans="1:5" s="18" customFormat="1" ht="25.5" customHeight="1" hidden="1">
      <c r="A227" s="32" t="s">
        <v>198</v>
      </c>
      <c r="B227" s="43" t="s">
        <v>261</v>
      </c>
      <c r="C227" s="39" t="s">
        <v>190</v>
      </c>
      <c r="D227" s="44" t="s">
        <v>197</v>
      </c>
      <c r="E227" s="46"/>
    </row>
    <row r="228" spans="1:5" s="18" customFormat="1" ht="25.5" customHeight="1" hidden="1">
      <c r="A228" s="32" t="s">
        <v>191</v>
      </c>
      <c r="B228" s="43" t="s">
        <v>34</v>
      </c>
      <c r="C228" s="39" t="s">
        <v>190</v>
      </c>
      <c r="D228" s="44" t="s">
        <v>197</v>
      </c>
      <c r="E228" s="46"/>
    </row>
    <row r="229" spans="1:5" s="18" customFormat="1" ht="25.5" customHeight="1">
      <c r="A229" s="32" t="s">
        <v>137</v>
      </c>
      <c r="B229" s="43" t="s">
        <v>181</v>
      </c>
      <c r="C229" s="39" t="s">
        <v>190</v>
      </c>
      <c r="D229" s="44" t="s">
        <v>197</v>
      </c>
      <c r="E229" s="46">
        <v>5.1</v>
      </c>
    </row>
    <row r="230" spans="1:5" s="18" customFormat="1" ht="27.75" customHeight="1">
      <c r="A230" s="32" t="s">
        <v>134</v>
      </c>
      <c r="B230" s="43" t="s">
        <v>182</v>
      </c>
      <c r="C230" s="39" t="s">
        <v>190</v>
      </c>
      <c r="D230" s="44" t="s">
        <v>197</v>
      </c>
      <c r="E230" s="46">
        <v>50.1</v>
      </c>
    </row>
    <row r="231" spans="1:87" s="66" customFormat="1" ht="30.75" customHeight="1">
      <c r="A231" s="54" t="s">
        <v>201</v>
      </c>
      <c r="B231" s="41" t="s">
        <v>230</v>
      </c>
      <c r="C231" s="45"/>
      <c r="D231" s="45"/>
      <c r="E231" s="49">
        <f>E232</f>
        <v>17064.5</v>
      </c>
      <c r="F231" s="75"/>
      <c r="G231" s="75"/>
      <c r="H231" s="75"/>
      <c r="I231" s="75"/>
      <c r="J231" s="75"/>
      <c r="K231" s="75"/>
      <c r="L231" s="75"/>
      <c r="M231" s="75"/>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75"/>
      <c r="AL231" s="75"/>
      <c r="AM231" s="75"/>
      <c r="AN231" s="75"/>
      <c r="AO231" s="75"/>
      <c r="AP231" s="75"/>
      <c r="AQ231" s="75"/>
      <c r="AR231" s="75"/>
      <c r="AS231" s="75"/>
      <c r="AT231" s="75"/>
      <c r="AU231" s="75"/>
      <c r="AV231" s="75"/>
      <c r="AW231" s="75"/>
      <c r="AX231" s="75"/>
      <c r="AY231" s="75"/>
      <c r="AZ231" s="75"/>
      <c r="BA231" s="75"/>
      <c r="BB231" s="75"/>
      <c r="BC231" s="75"/>
      <c r="BD231" s="75"/>
      <c r="BE231" s="75"/>
      <c r="BF231" s="75"/>
      <c r="BG231" s="75"/>
      <c r="BH231" s="75"/>
      <c r="BI231" s="75"/>
      <c r="BJ231" s="75"/>
      <c r="BK231" s="75"/>
      <c r="BL231" s="75"/>
      <c r="BM231" s="75"/>
      <c r="BN231" s="75"/>
      <c r="BO231" s="75"/>
      <c r="BP231" s="75"/>
      <c r="BQ231" s="75"/>
      <c r="BR231" s="75"/>
      <c r="BS231" s="75"/>
      <c r="BT231" s="75"/>
      <c r="BU231" s="75"/>
      <c r="BV231" s="75"/>
      <c r="BW231" s="75"/>
      <c r="BX231" s="75"/>
      <c r="BY231" s="75"/>
      <c r="BZ231" s="75"/>
      <c r="CA231" s="75"/>
      <c r="CB231" s="75"/>
      <c r="CC231" s="75"/>
      <c r="CD231" s="75"/>
      <c r="CE231" s="75"/>
      <c r="CF231" s="75"/>
      <c r="CG231" s="75"/>
      <c r="CH231" s="75"/>
      <c r="CI231" s="75"/>
    </row>
    <row r="232" spans="1:5" s="16" customFormat="1" ht="25.5">
      <c r="A232" s="32" t="s">
        <v>202</v>
      </c>
      <c r="B232" s="43" t="s">
        <v>231</v>
      </c>
      <c r="C232" s="44"/>
      <c r="D232" s="44"/>
      <c r="E232" s="46">
        <f>E233+E237+E240+E253+E263+E268+E280</f>
        <v>17064.5</v>
      </c>
    </row>
    <row r="233" spans="1:5" s="16" customFormat="1" ht="18" customHeight="1">
      <c r="A233" s="32" t="s">
        <v>263</v>
      </c>
      <c r="B233" s="43" t="s">
        <v>232</v>
      </c>
      <c r="C233" s="44"/>
      <c r="D233" s="44"/>
      <c r="E233" s="46">
        <f>E234</f>
        <v>865.3</v>
      </c>
    </row>
    <row r="234" spans="1:5" s="16" customFormat="1" ht="19.5" customHeight="1">
      <c r="A234" s="32" t="s">
        <v>21</v>
      </c>
      <c r="B234" s="43" t="s">
        <v>232</v>
      </c>
      <c r="C234" s="44" t="s">
        <v>20</v>
      </c>
      <c r="D234" s="44"/>
      <c r="E234" s="46">
        <f>E235</f>
        <v>865.3</v>
      </c>
    </row>
    <row r="235" spans="1:5" s="16" customFormat="1" ht="28.5" customHeight="1">
      <c r="A235" s="32" t="s">
        <v>228</v>
      </c>
      <c r="B235" s="43" t="s">
        <v>232</v>
      </c>
      <c r="C235" s="44" t="s">
        <v>20</v>
      </c>
      <c r="D235" s="44" t="s">
        <v>27</v>
      </c>
      <c r="E235" s="46">
        <v>865.3</v>
      </c>
    </row>
    <row r="236" spans="1:5" s="16" customFormat="1" ht="13.5" customHeight="1" hidden="1">
      <c r="A236" s="32" t="s">
        <v>204</v>
      </c>
      <c r="B236" s="43" t="s">
        <v>249</v>
      </c>
      <c r="C236" s="44" t="s">
        <v>20</v>
      </c>
      <c r="D236" s="44" t="s">
        <v>203</v>
      </c>
      <c r="E236" s="46"/>
    </row>
    <row r="237" spans="1:5" s="16" customFormat="1" ht="12.75">
      <c r="A237" s="32" t="s">
        <v>265</v>
      </c>
      <c r="B237" s="43" t="s">
        <v>232</v>
      </c>
      <c r="C237" s="44"/>
      <c r="D237" s="44"/>
      <c r="E237" s="46">
        <f>E238</f>
        <v>1427</v>
      </c>
    </row>
    <row r="238" spans="1:5" s="16" customFormat="1" ht="12.75">
      <c r="A238" s="32" t="s">
        <v>21</v>
      </c>
      <c r="B238" s="43" t="s">
        <v>232</v>
      </c>
      <c r="C238" s="44" t="s">
        <v>20</v>
      </c>
      <c r="D238" s="44"/>
      <c r="E238" s="46">
        <f>E239</f>
        <v>1427</v>
      </c>
    </row>
    <row r="239" spans="1:5" s="16" customFormat="1" ht="42" customHeight="1">
      <c r="A239" s="32" t="s">
        <v>266</v>
      </c>
      <c r="B239" s="43" t="s">
        <v>232</v>
      </c>
      <c r="C239" s="44" t="s">
        <v>20</v>
      </c>
      <c r="D239" s="44" t="s">
        <v>203</v>
      </c>
      <c r="E239" s="46">
        <f>1163+264</f>
        <v>1427</v>
      </c>
    </row>
    <row r="240" spans="1:5" s="16" customFormat="1" ht="16.5" customHeight="1">
      <c r="A240" s="32" t="s">
        <v>264</v>
      </c>
      <c r="B240" s="41" t="s">
        <v>233</v>
      </c>
      <c r="C240" s="44"/>
      <c r="D240" s="44"/>
      <c r="E240" s="49">
        <f>E241+E243+E245+E247+E249+E251</f>
        <v>10532</v>
      </c>
    </row>
    <row r="241" spans="1:5" s="16" customFormat="1" ht="15.75" customHeight="1">
      <c r="A241" s="32" t="s">
        <v>21</v>
      </c>
      <c r="B241" s="43" t="s">
        <v>233</v>
      </c>
      <c r="C241" s="44" t="s">
        <v>20</v>
      </c>
      <c r="D241" s="44"/>
      <c r="E241" s="46">
        <f>E242</f>
        <v>7544</v>
      </c>
    </row>
    <row r="242" spans="1:5" s="16" customFormat="1" ht="19.5" customHeight="1">
      <c r="A242" s="32" t="s">
        <v>204</v>
      </c>
      <c r="B242" s="43" t="s">
        <v>233</v>
      </c>
      <c r="C242" s="44" t="s">
        <v>20</v>
      </c>
      <c r="D242" s="44" t="s">
        <v>203</v>
      </c>
      <c r="E242" s="46">
        <f>7970-136-290</f>
        <v>7544</v>
      </c>
    </row>
    <row r="243" spans="1:5" s="16" customFormat="1" ht="27" customHeight="1">
      <c r="A243" s="32" t="s">
        <v>191</v>
      </c>
      <c r="B243" s="43" t="s">
        <v>233</v>
      </c>
      <c r="C243" s="44" t="s">
        <v>190</v>
      </c>
      <c r="D243" s="44"/>
      <c r="E243" s="46">
        <f>E244</f>
        <v>2337</v>
      </c>
    </row>
    <row r="244" spans="1:5" s="16" customFormat="1" ht="23.25" customHeight="1">
      <c r="A244" s="32" t="s">
        <v>204</v>
      </c>
      <c r="B244" s="43" t="s">
        <v>233</v>
      </c>
      <c r="C244" s="44" t="s">
        <v>190</v>
      </c>
      <c r="D244" s="44" t="s">
        <v>203</v>
      </c>
      <c r="E244" s="46">
        <f>2800-40-100-132-48-26-117</f>
        <v>2337</v>
      </c>
    </row>
    <row r="245" spans="1:5" s="16" customFormat="1" ht="22.5" customHeight="1">
      <c r="A245" s="32" t="s">
        <v>43</v>
      </c>
      <c r="B245" s="43" t="s">
        <v>233</v>
      </c>
      <c r="C245" s="44" t="s">
        <v>192</v>
      </c>
      <c r="D245" s="44"/>
      <c r="E245" s="46">
        <f>E246</f>
        <v>50</v>
      </c>
    </row>
    <row r="246" spans="1:5" s="16" customFormat="1" ht="21" customHeight="1">
      <c r="A246" s="32" t="s">
        <v>204</v>
      </c>
      <c r="B246" s="43" t="s">
        <v>233</v>
      </c>
      <c r="C246" s="44" t="s">
        <v>192</v>
      </c>
      <c r="D246" s="44" t="s">
        <v>203</v>
      </c>
      <c r="E246" s="46">
        <v>50</v>
      </c>
    </row>
    <row r="247" spans="1:5" s="16" customFormat="1" ht="15.75" customHeight="1" hidden="1">
      <c r="A247" s="32" t="s">
        <v>21</v>
      </c>
      <c r="B247" s="43" t="s">
        <v>233</v>
      </c>
      <c r="C247" s="44" t="s">
        <v>20</v>
      </c>
      <c r="D247" s="44"/>
      <c r="E247" s="46">
        <f>E248</f>
        <v>0</v>
      </c>
    </row>
    <row r="248" spans="1:5" s="16" customFormat="1" ht="23.25" customHeight="1" hidden="1">
      <c r="A248" s="32" t="s">
        <v>44</v>
      </c>
      <c r="B248" s="43" t="s">
        <v>233</v>
      </c>
      <c r="C248" s="44" t="s">
        <v>20</v>
      </c>
      <c r="D248" s="44" t="s">
        <v>94</v>
      </c>
      <c r="E248" s="46">
        <f>920-920</f>
        <v>0</v>
      </c>
    </row>
    <row r="249" spans="1:5" s="16" customFormat="1" ht="31.5" customHeight="1">
      <c r="A249" s="32" t="s">
        <v>191</v>
      </c>
      <c r="B249" s="43" t="s">
        <v>233</v>
      </c>
      <c r="C249" s="44" t="s">
        <v>190</v>
      </c>
      <c r="D249" s="44"/>
      <c r="E249" s="46">
        <f>E250</f>
        <v>600</v>
      </c>
    </row>
    <row r="250" spans="1:5" s="16" customFormat="1" ht="23.25" customHeight="1">
      <c r="A250" s="32" t="s">
        <v>44</v>
      </c>
      <c r="B250" s="43" t="s">
        <v>233</v>
      </c>
      <c r="C250" s="44" t="s">
        <v>190</v>
      </c>
      <c r="D250" s="44" t="s">
        <v>94</v>
      </c>
      <c r="E250" s="46">
        <v>600</v>
      </c>
    </row>
    <row r="251" spans="1:5" s="16" customFormat="1" ht="22.5" customHeight="1">
      <c r="A251" s="32" t="s">
        <v>43</v>
      </c>
      <c r="B251" s="43" t="s">
        <v>233</v>
      </c>
      <c r="C251" s="44" t="s">
        <v>192</v>
      </c>
      <c r="D251" s="44"/>
      <c r="E251" s="46">
        <f>E252</f>
        <v>1</v>
      </c>
    </row>
    <row r="252" spans="1:5" s="16" customFormat="1" ht="21" customHeight="1">
      <c r="A252" s="32" t="s">
        <v>44</v>
      </c>
      <c r="B252" s="43" t="s">
        <v>233</v>
      </c>
      <c r="C252" s="44" t="s">
        <v>192</v>
      </c>
      <c r="D252" s="44" t="s">
        <v>94</v>
      </c>
      <c r="E252" s="46">
        <v>1</v>
      </c>
    </row>
    <row r="253" spans="1:5" s="16" customFormat="1" ht="23.25" customHeight="1">
      <c r="A253" s="32" t="s">
        <v>96</v>
      </c>
      <c r="B253" s="41" t="s">
        <v>234</v>
      </c>
      <c r="C253" s="44"/>
      <c r="D253" s="44"/>
      <c r="E253" s="49">
        <f>E254+E257+E260</f>
        <v>232.6</v>
      </c>
    </row>
    <row r="254" spans="1:5" s="16" customFormat="1" ht="31.5" customHeight="1">
      <c r="A254" s="101" t="s">
        <v>267</v>
      </c>
      <c r="B254" s="43" t="s">
        <v>235</v>
      </c>
      <c r="C254" s="44" t="s">
        <v>11</v>
      </c>
      <c r="D254" s="44"/>
      <c r="E254" s="46">
        <f>E256</f>
        <v>112.6</v>
      </c>
    </row>
    <row r="255" spans="1:5" s="16" customFormat="1" ht="39" customHeight="1" hidden="1">
      <c r="A255" s="32"/>
      <c r="B255" s="43"/>
      <c r="C255" s="44"/>
      <c r="D255" s="44"/>
      <c r="E255" s="46"/>
    </row>
    <row r="256" spans="1:5" s="16" customFormat="1" ht="25.5" customHeight="1">
      <c r="A256" s="32" t="s">
        <v>12</v>
      </c>
      <c r="B256" s="43" t="s">
        <v>235</v>
      </c>
      <c r="C256" s="44" t="s">
        <v>11</v>
      </c>
      <c r="D256" s="44" t="s">
        <v>203</v>
      </c>
      <c r="E256" s="46">
        <f>112.6</f>
        <v>112.6</v>
      </c>
    </row>
    <row r="257" spans="1:5" s="16" customFormat="1" ht="63" customHeight="1">
      <c r="A257" s="32" t="s">
        <v>2</v>
      </c>
      <c r="B257" s="43" t="s">
        <v>236</v>
      </c>
      <c r="C257" s="44"/>
      <c r="D257" s="44"/>
      <c r="E257" s="46">
        <f>E259</f>
        <v>100</v>
      </c>
    </row>
    <row r="258" spans="1:5" s="16" customFormat="1" ht="39" customHeight="1" hidden="1">
      <c r="A258" s="32"/>
      <c r="B258" s="43"/>
      <c r="C258" s="44"/>
      <c r="D258" s="44"/>
      <c r="E258" s="46"/>
    </row>
    <row r="259" spans="1:5" s="16" customFormat="1" ht="21" customHeight="1">
      <c r="A259" s="32" t="s">
        <v>12</v>
      </c>
      <c r="B259" s="43" t="s">
        <v>236</v>
      </c>
      <c r="C259" s="44" t="s">
        <v>11</v>
      </c>
      <c r="D259" s="44" t="s">
        <v>16</v>
      </c>
      <c r="E259" s="46">
        <v>100</v>
      </c>
    </row>
    <row r="260" spans="1:5" s="16" customFormat="1" ht="31.5" customHeight="1">
      <c r="A260" s="32" t="s">
        <v>1</v>
      </c>
      <c r="B260" s="43" t="s">
        <v>237</v>
      </c>
      <c r="C260" s="44"/>
      <c r="D260" s="44"/>
      <c r="E260" s="46">
        <f>E262</f>
        <v>20</v>
      </c>
    </row>
    <row r="261" spans="1:5" s="16" customFormat="1" ht="39" customHeight="1" hidden="1">
      <c r="A261" s="32"/>
      <c r="B261" s="43"/>
      <c r="C261" s="44"/>
      <c r="D261" s="44"/>
      <c r="E261" s="46"/>
    </row>
    <row r="262" spans="1:5" s="16" customFormat="1" ht="21" customHeight="1">
      <c r="A262" s="32" t="s">
        <v>12</v>
      </c>
      <c r="B262" s="43" t="s">
        <v>237</v>
      </c>
      <c r="C262" s="44" t="s">
        <v>11</v>
      </c>
      <c r="D262" s="44" t="s">
        <v>94</v>
      </c>
      <c r="E262" s="46">
        <v>20</v>
      </c>
    </row>
    <row r="263" spans="1:5" s="16" customFormat="1" ht="31.5" customHeight="1">
      <c r="A263" s="101" t="s">
        <v>268</v>
      </c>
      <c r="B263" s="41" t="s">
        <v>238</v>
      </c>
      <c r="C263" s="44"/>
      <c r="D263" s="44"/>
      <c r="E263" s="49">
        <f>E264+E266</f>
        <v>195.1</v>
      </c>
    </row>
    <row r="264" spans="1:5" s="16" customFormat="1" ht="31.5" customHeight="1">
      <c r="A264" s="101" t="s">
        <v>269</v>
      </c>
      <c r="B264" s="43" t="s">
        <v>239</v>
      </c>
      <c r="C264" s="44" t="s">
        <v>20</v>
      </c>
      <c r="D264" s="44"/>
      <c r="E264" s="46">
        <f>E265</f>
        <v>191.9</v>
      </c>
    </row>
    <row r="265" spans="1:5" s="16" customFormat="1" ht="21.75" customHeight="1">
      <c r="A265" s="32" t="s">
        <v>21</v>
      </c>
      <c r="B265" s="43" t="s">
        <v>239</v>
      </c>
      <c r="C265" s="44" t="s">
        <v>20</v>
      </c>
      <c r="D265" s="44" t="s">
        <v>13</v>
      </c>
      <c r="E265" s="46">
        <f>220-28.1</f>
        <v>191.9</v>
      </c>
    </row>
    <row r="266" spans="1:5" s="16" customFormat="1" ht="35.25" customHeight="1">
      <c r="A266" s="101" t="s">
        <v>269</v>
      </c>
      <c r="B266" s="43" t="s">
        <v>239</v>
      </c>
      <c r="C266" s="44" t="s">
        <v>190</v>
      </c>
      <c r="D266" s="44"/>
      <c r="E266" s="46">
        <f>E267</f>
        <v>3.2</v>
      </c>
    </row>
    <row r="267" spans="1:5" s="16" customFormat="1" ht="25.5">
      <c r="A267" s="32" t="s">
        <v>191</v>
      </c>
      <c r="B267" s="43" t="s">
        <v>239</v>
      </c>
      <c r="C267" s="44" t="s">
        <v>190</v>
      </c>
      <c r="D267" s="44" t="s">
        <v>13</v>
      </c>
      <c r="E267" s="46">
        <v>3.2</v>
      </c>
    </row>
    <row r="268" spans="1:5" s="16" customFormat="1" ht="44.25" customHeight="1">
      <c r="A268" s="101" t="s">
        <v>59</v>
      </c>
      <c r="B268" s="41" t="s">
        <v>240</v>
      </c>
      <c r="C268" s="44"/>
      <c r="D268" s="44"/>
      <c r="E268" s="49">
        <f>E270+E272+E279</f>
        <v>2128.5</v>
      </c>
    </row>
    <row r="269" spans="1:5" s="16" customFormat="1" ht="51">
      <c r="A269" s="107" t="s">
        <v>66</v>
      </c>
      <c r="B269" s="43" t="s">
        <v>67</v>
      </c>
      <c r="C269" s="44" t="s">
        <v>190</v>
      </c>
      <c r="D269" s="44"/>
      <c r="E269" s="46">
        <f>E270</f>
        <v>717.4</v>
      </c>
    </row>
    <row r="270" spans="1:5" s="16" customFormat="1" ht="33" customHeight="1">
      <c r="A270" s="32" t="s">
        <v>191</v>
      </c>
      <c r="B270" s="43" t="s">
        <v>67</v>
      </c>
      <c r="C270" s="44" t="s">
        <v>190</v>
      </c>
      <c r="D270" s="44" t="s">
        <v>251</v>
      </c>
      <c r="E270" s="46">
        <v>717.4</v>
      </c>
    </row>
    <row r="271" spans="1:5" s="16" customFormat="1" ht="45">
      <c r="A271" s="105" t="s">
        <v>270</v>
      </c>
      <c r="B271" s="43" t="s">
        <v>241</v>
      </c>
      <c r="C271" s="44" t="s">
        <v>190</v>
      </c>
      <c r="D271" s="44"/>
      <c r="E271" s="46">
        <f>E272</f>
        <v>511.1</v>
      </c>
    </row>
    <row r="272" spans="1:5" s="16" customFormat="1" ht="33" customHeight="1">
      <c r="A272" s="32" t="s">
        <v>191</v>
      </c>
      <c r="B272" s="43" t="s">
        <v>241</v>
      </c>
      <c r="C272" s="44" t="s">
        <v>190</v>
      </c>
      <c r="D272" s="44" t="s">
        <v>248</v>
      </c>
      <c r="E272" s="46">
        <v>511.1</v>
      </c>
    </row>
    <row r="273" spans="1:5" s="16" customFormat="1" ht="40.5" customHeight="1" hidden="1">
      <c r="A273" s="32"/>
      <c r="B273" s="43"/>
      <c r="C273" s="44"/>
      <c r="D273" s="44"/>
      <c r="E273" s="46"/>
    </row>
    <row r="274" spans="1:5" s="16" customFormat="1" ht="45" hidden="1">
      <c r="A274" s="105" t="s">
        <v>77</v>
      </c>
      <c r="B274" s="43" t="s">
        <v>78</v>
      </c>
      <c r="C274" s="44" t="s">
        <v>190</v>
      </c>
      <c r="D274" s="44"/>
      <c r="E274" s="46">
        <f>E275</f>
        <v>0</v>
      </c>
    </row>
    <row r="275" spans="1:5" s="16" customFormat="1" ht="33" customHeight="1" hidden="1">
      <c r="A275" s="32" t="s">
        <v>191</v>
      </c>
      <c r="B275" s="43" t="s">
        <v>78</v>
      </c>
      <c r="C275" s="44" t="s">
        <v>190</v>
      </c>
      <c r="D275" s="44" t="s">
        <v>10</v>
      </c>
      <c r="E275" s="46"/>
    </row>
    <row r="276" spans="1:5" s="16" customFormat="1" ht="45" hidden="1">
      <c r="A276" s="105" t="s">
        <v>77</v>
      </c>
      <c r="B276" s="43" t="s">
        <v>78</v>
      </c>
      <c r="C276" s="44" t="s">
        <v>190</v>
      </c>
      <c r="D276" s="44"/>
      <c r="E276" s="46">
        <f>E277</f>
        <v>0</v>
      </c>
    </row>
    <row r="277" spans="1:5" s="16" customFormat="1" ht="30.75" customHeight="1" hidden="1">
      <c r="A277" s="32" t="s">
        <v>191</v>
      </c>
      <c r="B277" s="43" t="s">
        <v>78</v>
      </c>
      <c r="C277" s="44" t="s">
        <v>190</v>
      </c>
      <c r="D277" s="44" t="s">
        <v>205</v>
      </c>
      <c r="E277" s="46"/>
    </row>
    <row r="278" spans="1:5" s="16" customFormat="1" ht="33.75" customHeight="1">
      <c r="A278" s="105" t="s">
        <v>135</v>
      </c>
      <c r="B278" s="43" t="s">
        <v>128</v>
      </c>
      <c r="C278" s="44" t="s">
        <v>190</v>
      </c>
      <c r="D278" s="44"/>
      <c r="E278" s="46">
        <f>E279</f>
        <v>900</v>
      </c>
    </row>
    <row r="279" spans="1:5" s="16" customFormat="1" ht="33" customHeight="1">
      <c r="A279" s="32" t="s">
        <v>191</v>
      </c>
      <c r="B279" s="43" t="s">
        <v>128</v>
      </c>
      <c r="C279" s="44" t="s">
        <v>190</v>
      </c>
      <c r="D279" s="44" t="s">
        <v>205</v>
      </c>
      <c r="E279" s="46">
        <f>500+400</f>
        <v>900</v>
      </c>
    </row>
    <row r="280" spans="1:5" s="16" customFormat="1" ht="30" customHeight="1">
      <c r="A280" s="76" t="s">
        <v>250</v>
      </c>
      <c r="B280" s="41" t="s">
        <v>242</v>
      </c>
      <c r="C280" s="44"/>
      <c r="D280" s="44"/>
      <c r="E280" s="49">
        <f>E282+E284+E286+E288</f>
        <v>1684</v>
      </c>
    </row>
    <row r="281" spans="1:5" s="16" customFormat="1" ht="27" customHeight="1" hidden="1">
      <c r="A281" s="101" t="s">
        <v>271</v>
      </c>
      <c r="B281" s="43"/>
      <c r="C281" s="44"/>
      <c r="D281" s="44"/>
      <c r="E281" s="46"/>
    </row>
    <row r="282" spans="1:5" s="16" customFormat="1" ht="36.75" customHeight="1" hidden="1">
      <c r="A282" s="101" t="s">
        <v>0</v>
      </c>
      <c r="B282" s="43" t="s">
        <v>243</v>
      </c>
      <c r="C282" s="44"/>
      <c r="D282" s="44"/>
      <c r="E282" s="46">
        <f>E283</f>
        <v>0</v>
      </c>
    </row>
    <row r="283" spans="1:5" s="16" customFormat="1" ht="33" customHeight="1" hidden="1">
      <c r="A283" s="32" t="s">
        <v>191</v>
      </c>
      <c r="B283" s="43" t="s">
        <v>243</v>
      </c>
      <c r="C283" s="44" t="s">
        <v>190</v>
      </c>
      <c r="D283" s="44" t="s">
        <v>16</v>
      </c>
      <c r="E283" s="46"/>
    </row>
    <row r="284" spans="1:5" s="16" customFormat="1" ht="36.75" customHeight="1">
      <c r="A284" s="101" t="s">
        <v>272</v>
      </c>
      <c r="B284" s="43" t="s">
        <v>244</v>
      </c>
      <c r="C284" s="44"/>
      <c r="D284" s="44"/>
      <c r="E284" s="46">
        <f>E285</f>
        <v>1250</v>
      </c>
    </row>
    <row r="285" spans="1:5" s="16" customFormat="1" ht="30.75" customHeight="1">
      <c r="A285" s="32" t="s">
        <v>191</v>
      </c>
      <c r="B285" s="43" t="s">
        <v>244</v>
      </c>
      <c r="C285" s="44" t="s">
        <v>190</v>
      </c>
      <c r="D285" s="44" t="s">
        <v>37</v>
      </c>
      <c r="E285" s="46">
        <f>100+60+840+250</f>
        <v>1250</v>
      </c>
    </row>
    <row r="286" spans="1:5" s="16" customFormat="1" ht="44.25" customHeight="1">
      <c r="A286" s="101" t="s">
        <v>273</v>
      </c>
      <c r="B286" s="43" t="s">
        <v>245</v>
      </c>
      <c r="C286" s="44"/>
      <c r="D286" s="44"/>
      <c r="E286" s="46">
        <f>E287</f>
        <v>134</v>
      </c>
    </row>
    <row r="287" spans="1:5" s="16" customFormat="1" ht="33" customHeight="1">
      <c r="A287" s="32" t="s">
        <v>191</v>
      </c>
      <c r="B287" s="43" t="s">
        <v>245</v>
      </c>
      <c r="C287" s="44" t="s">
        <v>190</v>
      </c>
      <c r="D287" s="44" t="s">
        <v>207</v>
      </c>
      <c r="E287" s="46">
        <f>25+35+18+56</f>
        <v>134</v>
      </c>
    </row>
    <row r="288" spans="1:5" s="16" customFormat="1" ht="35.25" customHeight="1">
      <c r="A288" s="101" t="s">
        <v>274</v>
      </c>
      <c r="B288" s="43" t="s">
        <v>246</v>
      </c>
      <c r="C288" s="44"/>
      <c r="D288" s="44"/>
      <c r="E288" s="46">
        <f>E290</f>
        <v>300</v>
      </c>
    </row>
    <row r="289" spans="1:5" s="16" customFormat="1" ht="12.75" hidden="1">
      <c r="A289" s="32"/>
      <c r="B289" s="43"/>
      <c r="C289" s="44"/>
      <c r="D289" s="44"/>
      <c r="E289" s="46"/>
    </row>
    <row r="290" spans="1:5" s="16" customFormat="1" ht="33" customHeight="1" thickBot="1">
      <c r="A290" s="95" t="s">
        <v>191</v>
      </c>
      <c r="B290" s="96" t="s">
        <v>246</v>
      </c>
      <c r="C290" s="97" t="s">
        <v>190</v>
      </c>
      <c r="D290" s="97" t="s">
        <v>197</v>
      </c>
      <c r="E290" s="98">
        <v>300</v>
      </c>
    </row>
    <row r="291" spans="1:5" s="16" customFormat="1" ht="15" customHeight="1">
      <c r="A291" s="80"/>
      <c r="B291" s="78"/>
      <c r="C291" s="78"/>
      <c r="D291" s="78"/>
      <c r="E291" s="79"/>
    </row>
    <row r="292" spans="1:5" s="16" customFormat="1" ht="16.5" customHeight="1">
      <c r="A292" s="80"/>
      <c r="B292" s="78"/>
      <c r="C292" s="78"/>
      <c r="D292" s="78"/>
      <c r="E292" s="79"/>
    </row>
    <row r="293" spans="1:5" s="16" customFormat="1" ht="29.25" customHeight="1" hidden="1">
      <c r="A293" s="91"/>
      <c r="B293" s="92"/>
      <c r="C293" s="93"/>
      <c r="D293" s="93"/>
      <c r="E293" s="94"/>
    </row>
    <row r="294" spans="1:5" s="16" customFormat="1" ht="27" customHeight="1">
      <c r="A294" s="77"/>
      <c r="B294" s="78"/>
      <c r="C294" s="78"/>
      <c r="D294" s="78"/>
      <c r="E294" s="79"/>
    </row>
    <row r="295" spans="1:5" s="16" customFormat="1" ht="27.75" customHeight="1">
      <c r="A295" s="77"/>
      <c r="B295" s="78"/>
      <c r="C295" s="78"/>
      <c r="D295" s="78"/>
      <c r="E295" s="79"/>
    </row>
    <row r="296" spans="1:5" s="16" customFormat="1" ht="25.5" customHeight="1">
      <c r="A296" s="80"/>
      <c r="B296" s="78"/>
      <c r="C296" s="78"/>
      <c r="D296" s="78"/>
      <c r="E296" s="79"/>
    </row>
    <row r="297" spans="1:5" s="16" customFormat="1" ht="27.75" customHeight="1" hidden="1">
      <c r="A297" s="80"/>
      <c r="B297" s="78"/>
      <c r="C297" s="78"/>
      <c r="D297" s="78"/>
      <c r="E297" s="79"/>
    </row>
    <row r="298" spans="1:5" s="16" customFormat="1" ht="27" customHeight="1" hidden="1">
      <c r="A298" s="80"/>
      <c r="B298" s="78"/>
      <c r="C298" s="78"/>
      <c r="D298" s="78"/>
      <c r="E298" s="79"/>
    </row>
    <row r="299" spans="1:5" s="16" customFormat="1" ht="24" customHeight="1" hidden="1">
      <c r="A299" s="80"/>
      <c r="B299" s="78"/>
      <c r="C299" s="78"/>
      <c r="D299" s="78"/>
      <c r="E299" s="79"/>
    </row>
    <row r="300" spans="1:5" s="16" customFormat="1" ht="21.75" customHeight="1" hidden="1">
      <c r="A300" s="80"/>
      <c r="B300" s="78"/>
      <c r="C300" s="78"/>
      <c r="D300" s="78"/>
      <c r="E300" s="79"/>
    </row>
    <row r="301" spans="1:5" s="16" customFormat="1" ht="20.25" customHeight="1" hidden="1">
      <c r="A301" s="80"/>
      <c r="B301" s="78"/>
      <c r="C301" s="78"/>
      <c r="D301" s="78"/>
      <c r="E301" s="79"/>
    </row>
    <row r="302" spans="1:5" s="16" customFormat="1" ht="25.5" customHeight="1" hidden="1">
      <c r="A302" s="80"/>
      <c r="B302" s="78"/>
      <c r="C302" s="78"/>
      <c r="D302" s="78"/>
      <c r="E302" s="79"/>
    </row>
    <row r="303" spans="1:5" s="16" customFormat="1" ht="25.5" customHeight="1" hidden="1">
      <c r="A303" s="80"/>
      <c r="B303" s="78"/>
      <c r="C303" s="78"/>
      <c r="D303" s="78"/>
      <c r="E303" s="79"/>
    </row>
    <row r="304" spans="1:5" s="16" customFormat="1" ht="21.75" customHeight="1" hidden="1">
      <c r="A304" s="80"/>
      <c r="B304" s="78"/>
      <c r="C304" s="78"/>
      <c r="D304" s="78"/>
      <c r="E304" s="79"/>
    </row>
    <row r="305" spans="1:5" s="16" customFormat="1" ht="21.75" customHeight="1" hidden="1">
      <c r="A305" s="80"/>
      <c r="B305" s="78"/>
      <c r="C305" s="78"/>
      <c r="D305" s="78"/>
      <c r="E305" s="79"/>
    </row>
    <row r="306" spans="1:5" s="16" customFormat="1" ht="20.25" customHeight="1" hidden="1">
      <c r="A306" s="80"/>
      <c r="B306" s="78"/>
      <c r="C306" s="78"/>
      <c r="D306" s="78"/>
      <c r="E306" s="79"/>
    </row>
    <row r="307" spans="1:5" s="16" customFormat="1" ht="21.75" customHeight="1" hidden="1">
      <c r="A307" s="80"/>
      <c r="B307" s="78"/>
      <c r="C307" s="78"/>
      <c r="D307" s="78"/>
      <c r="E307" s="79"/>
    </row>
    <row r="308" spans="1:5" s="16" customFormat="1" ht="22.5" customHeight="1" hidden="1">
      <c r="A308" s="80"/>
      <c r="B308" s="78"/>
      <c r="C308" s="78"/>
      <c r="D308" s="78"/>
      <c r="E308" s="79"/>
    </row>
    <row r="309" spans="1:5" s="16" customFormat="1" ht="18" customHeight="1" hidden="1">
      <c r="A309" s="80"/>
      <c r="B309" s="78"/>
      <c r="C309" s="78"/>
      <c r="D309" s="78"/>
      <c r="E309" s="79"/>
    </row>
    <row r="310" spans="1:5" s="16" customFormat="1" ht="18" customHeight="1" hidden="1">
      <c r="A310" s="80"/>
      <c r="B310" s="78"/>
      <c r="C310" s="78"/>
      <c r="D310" s="78"/>
      <c r="E310" s="79"/>
    </row>
    <row r="311" spans="1:5" s="16" customFormat="1" ht="21" customHeight="1" hidden="1">
      <c r="A311" s="80"/>
      <c r="B311" s="78"/>
      <c r="C311" s="78"/>
      <c r="D311" s="78"/>
      <c r="E311" s="79"/>
    </row>
    <row r="312" spans="1:5" s="16" customFormat="1" ht="19.5" customHeight="1" hidden="1">
      <c r="A312" s="80"/>
      <c r="B312" s="78"/>
      <c r="C312" s="78"/>
      <c r="D312" s="78"/>
      <c r="E312" s="79"/>
    </row>
    <row r="313" spans="1:5" s="16" customFormat="1" ht="21" customHeight="1" hidden="1">
      <c r="A313" s="80"/>
      <c r="B313" s="78"/>
      <c r="C313" s="78"/>
      <c r="D313" s="78"/>
      <c r="E313" s="79"/>
    </row>
    <row r="314" spans="1:5" s="16" customFormat="1" ht="19.5" customHeight="1" hidden="1">
      <c r="A314" s="80"/>
      <c r="B314" s="78"/>
      <c r="C314" s="78"/>
      <c r="D314" s="78"/>
      <c r="E314" s="79"/>
    </row>
    <row r="315" spans="1:5" s="16" customFormat="1" ht="21.75" customHeight="1" hidden="1">
      <c r="A315" s="80"/>
      <c r="B315" s="78"/>
      <c r="C315" s="78"/>
      <c r="D315" s="78"/>
      <c r="E315" s="79"/>
    </row>
    <row r="316" spans="1:5" s="16" customFormat="1" ht="20.25" customHeight="1" hidden="1">
      <c r="A316" s="80"/>
      <c r="B316" s="78"/>
      <c r="C316" s="78"/>
      <c r="D316" s="78"/>
      <c r="E316" s="79"/>
    </row>
    <row r="317" spans="1:5" s="16" customFormat="1" ht="31.5" customHeight="1" hidden="1">
      <c r="A317" s="80"/>
      <c r="B317" s="78"/>
      <c r="C317" s="78"/>
      <c r="D317" s="78"/>
      <c r="E317" s="79"/>
    </row>
    <row r="318" spans="1:5" s="16" customFormat="1" ht="17.25" customHeight="1" hidden="1">
      <c r="A318" s="80"/>
      <c r="B318" s="78"/>
      <c r="C318" s="78"/>
      <c r="D318" s="78"/>
      <c r="E318" s="79"/>
    </row>
    <row r="319" spans="1:5" s="16" customFormat="1" ht="26.25" customHeight="1" hidden="1">
      <c r="A319" s="80"/>
      <c r="B319" s="78"/>
      <c r="C319" s="78"/>
      <c r="D319" s="78"/>
      <c r="E319" s="79"/>
    </row>
    <row r="320" spans="1:5" s="16" customFormat="1" ht="16.5" customHeight="1" hidden="1">
      <c r="A320" s="81"/>
      <c r="B320" s="78"/>
      <c r="C320" s="78"/>
      <c r="D320" s="78"/>
      <c r="E320" s="79"/>
    </row>
    <row r="321" spans="1:5" s="16" customFormat="1" ht="15.75" customHeight="1" hidden="1">
      <c r="A321" s="80"/>
      <c r="B321" s="78"/>
      <c r="C321" s="78"/>
      <c r="D321" s="78"/>
      <c r="E321" s="79"/>
    </row>
    <row r="322" spans="1:5" s="16" customFormat="1" ht="18" customHeight="1" hidden="1">
      <c r="A322" s="82"/>
      <c r="B322" s="78"/>
      <c r="C322" s="78"/>
      <c r="D322" s="78"/>
      <c r="E322" s="79"/>
    </row>
    <row r="323" spans="1:5" s="16" customFormat="1" ht="17.25" customHeight="1" hidden="1">
      <c r="A323" s="80"/>
      <c r="B323" s="78"/>
      <c r="C323" s="78"/>
      <c r="D323" s="78"/>
      <c r="E323" s="79"/>
    </row>
    <row r="324" spans="1:5" s="16" customFormat="1" ht="20.25" customHeight="1" hidden="1">
      <c r="A324" s="80"/>
      <c r="B324" s="78"/>
      <c r="C324" s="78"/>
      <c r="D324" s="78"/>
      <c r="E324" s="79"/>
    </row>
    <row r="325" spans="1:5" s="16" customFormat="1" ht="21.75" customHeight="1" hidden="1">
      <c r="A325" s="80"/>
      <c r="B325" s="78"/>
      <c r="C325" s="78"/>
      <c r="D325" s="78"/>
      <c r="E325" s="79"/>
    </row>
    <row r="326" spans="1:5" s="16" customFormat="1" ht="19.5" customHeight="1">
      <c r="A326" s="80"/>
      <c r="B326" s="83"/>
      <c r="C326" s="83"/>
      <c r="D326" s="83"/>
      <c r="E326" s="79"/>
    </row>
    <row r="327" spans="1:5" s="16" customFormat="1" ht="18.75" customHeight="1">
      <c r="A327" s="77"/>
      <c r="B327" s="83"/>
      <c r="C327" s="83"/>
      <c r="D327" s="83"/>
      <c r="E327" s="79"/>
    </row>
    <row r="328" spans="1:5" s="16" customFormat="1" ht="12.75">
      <c r="A328" s="84"/>
      <c r="B328" s="83"/>
      <c r="C328" s="83"/>
      <c r="D328" s="83"/>
      <c r="E328" s="79"/>
    </row>
    <row r="329" spans="1:5" s="16" customFormat="1" ht="33.75" customHeight="1">
      <c r="A329" s="80"/>
      <c r="B329" s="78"/>
      <c r="C329" s="78"/>
      <c r="D329" s="78"/>
      <c r="E329" s="79"/>
    </row>
    <row r="330" spans="1:5" s="16" customFormat="1" ht="27.75" customHeight="1">
      <c r="A330" s="80"/>
      <c r="B330" s="78"/>
      <c r="C330" s="78"/>
      <c r="D330" s="78"/>
      <c r="E330" s="79"/>
    </row>
    <row r="331" spans="1:5" s="19" customFormat="1" ht="12.75">
      <c r="A331" s="77"/>
      <c r="B331" s="85"/>
      <c r="C331" s="85"/>
      <c r="D331" s="85"/>
      <c r="E331" s="79"/>
    </row>
    <row r="332" spans="1:5" s="19" customFormat="1" ht="12.75">
      <c r="A332" s="80"/>
      <c r="B332" s="85"/>
      <c r="C332" s="78"/>
      <c r="D332" s="78"/>
      <c r="E332" s="79"/>
    </row>
    <row r="333" spans="1:5" s="19" customFormat="1" ht="12.75">
      <c r="A333" s="80"/>
      <c r="B333" s="85"/>
      <c r="C333" s="78"/>
      <c r="D333" s="78"/>
      <c r="E333" s="79"/>
    </row>
    <row r="334" spans="1:5" s="19" customFormat="1" ht="12.75" hidden="1">
      <c r="A334" s="80"/>
      <c r="B334" s="85"/>
      <c r="C334" s="78"/>
      <c r="D334" s="78"/>
      <c r="E334" s="79"/>
    </row>
    <row r="335" spans="1:5" s="16" customFormat="1" ht="12.75" hidden="1">
      <c r="A335" s="80"/>
      <c r="B335" s="85"/>
      <c r="C335" s="78"/>
      <c r="D335" s="78"/>
      <c r="E335" s="79"/>
    </row>
    <row r="336" spans="1:5" s="16" customFormat="1" ht="40.5" customHeight="1" hidden="1">
      <c r="A336" s="77"/>
      <c r="B336" s="78"/>
      <c r="C336" s="78"/>
      <c r="D336" s="78"/>
      <c r="E336" s="79"/>
    </row>
    <row r="337" spans="1:5" s="16" customFormat="1" ht="12.75" hidden="1">
      <c r="A337" s="80"/>
      <c r="B337" s="83"/>
      <c r="C337" s="83"/>
      <c r="D337" s="83"/>
      <c r="E337" s="79"/>
    </row>
    <row r="338" spans="1:5" s="16" customFormat="1" ht="12.75" hidden="1">
      <c r="A338" s="80"/>
      <c r="B338" s="83"/>
      <c r="C338" s="83"/>
      <c r="D338" s="83"/>
      <c r="E338" s="79"/>
    </row>
    <row r="339" spans="1:5" s="16" customFormat="1" ht="12.75" hidden="1">
      <c r="A339" s="80"/>
      <c r="B339" s="83"/>
      <c r="C339" s="83"/>
      <c r="D339" s="83"/>
      <c r="E339" s="79"/>
    </row>
    <row r="340" spans="1:5" s="16" customFormat="1" ht="12.75" hidden="1">
      <c r="A340" s="84"/>
      <c r="B340" s="83"/>
      <c r="C340" s="83"/>
      <c r="D340" s="83"/>
      <c r="E340" s="79"/>
    </row>
    <row r="341" spans="1:5" s="16" customFormat="1" ht="12.75" hidden="1">
      <c r="A341" s="80"/>
      <c r="B341" s="83"/>
      <c r="C341" s="83"/>
      <c r="D341" s="83"/>
      <c r="E341" s="79"/>
    </row>
    <row r="342" spans="1:5" s="16" customFormat="1" ht="12.75" hidden="1">
      <c r="A342" s="84"/>
      <c r="B342" s="83"/>
      <c r="C342" s="83"/>
      <c r="D342" s="83"/>
      <c r="E342" s="79"/>
    </row>
    <row r="343" spans="1:5" s="16" customFormat="1" ht="12.75" hidden="1">
      <c r="A343" s="80"/>
      <c r="B343" s="83"/>
      <c r="C343" s="83"/>
      <c r="D343" s="83"/>
      <c r="E343" s="79"/>
    </row>
    <row r="344" spans="1:5" s="16" customFormat="1" ht="30.75" customHeight="1" hidden="1">
      <c r="A344" s="80"/>
      <c r="B344" s="83"/>
      <c r="C344" s="83"/>
      <c r="D344" s="83"/>
      <c r="E344" s="79"/>
    </row>
    <row r="345" spans="1:5" s="16" customFormat="1" ht="12.75" hidden="1">
      <c r="A345" s="80"/>
      <c r="B345" s="83"/>
      <c r="C345" s="83"/>
      <c r="D345" s="83"/>
      <c r="E345" s="79"/>
    </row>
    <row r="346" spans="1:5" s="16" customFormat="1" ht="18" customHeight="1" hidden="1">
      <c r="A346" s="80"/>
      <c r="B346" s="83"/>
      <c r="C346" s="83"/>
      <c r="D346" s="78"/>
      <c r="E346" s="79"/>
    </row>
    <row r="347" spans="1:5" s="16" customFormat="1" ht="29.25" customHeight="1" hidden="1">
      <c r="A347" s="77"/>
      <c r="B347" s="85"/>
      <c r="C347" s="83"/>
      <c r="D347" s="83"/>
      <c r="E347" s="79"/>
    </row>
    <row r="348" spans="1:5" s="16" customFormat="1" ht="12.75" hidden="1">
      <c r="A348" s="80"/>
      <c r="B348" s="85"/>
      <c r="C348" s="78"/>
      <c r="D348" s="78"/>
      <c r="E348" s="79"/>
    </row>
    <row r="349" spans="1:5" s="16" customFormat="1" ht="21" customHeight="1" hidden="1">
      <c r="A349" s="80"/>
      <c r="B349" s="85"/>
      <c r="C349" s="78"/>
      <c r="D349" s="78"/>
      <c r="E349" s="79"/>
    </row>
    <row r="350" spans="1:5" s="16" customFormat="1" ht="27" customHeight="1" hidden="1">
      <c r="A350" s="80"/>
      <c r="B350" s="85"/>
      <c r="C350" s="78"/>
      <c r="D350" s="78"/>
      <c r="E350" s="79"/>
    </row>
    <row r="351" spans="1:5" s="16" customFormat="1" ht="21" customHeight="1" hidden="1">
      <c r="A351" s="80"/>
      <c r="B351" s="85"/>
      <c r="C351" s="78"/>
      <c r="D351" s="78"/>
      <c r="E351" s="79"/>
    </row>
    <row r="352" spans="1:5" s="16" customFormat="1" ht="26.25" customHeight="1" hidden="1">
      <c r="A352" s="80"/>
      <c r="B352" s="85"/>
      <c r="C352" s="78"/>
      <c r="D352" s="78"/>
      <c r="E352" s="79"/>
    </row>
    <row r="353" spans="1:5" s="16" customFormat="1" ht="21" customHeight="1" hidden="1">
      <c r="A353" s="80"/>
      <c r="B353" s="85"/>
      <c r="C353" s="78"/>
      <c r="D353" s="78"/>
      <c r="E353" s="79"/>
    </row>
    <row r="354" spans="1:5" s="16" customFormat="1" ht="12.75" hidden="1">
      <c r="A354" s="86"/>
      <c r="B354" s="85"/>
      <c r="C354" s="83"/>
      <c r="D354" s="83"/>
      <c r="E354" s="79"/>
    </row>
    <row r="355" spans="1:5" s="16" customFormat="1" ht="12.75" hidden="1">
      <c r="A355" s="80"/>
      <c r="B355" s="85"/>
      <c r="C355" s="78"/>
      <c r="D355" s="78"/>
      <c r="E355" s="79"/>
    </row>
    <row r="356" spans="1:5" s="16" customFormat="1" ht="12.75" hidden="1">
      <c r="A356" s="80"/>
      <c r="B356" s="85"/>
      <c r="C356" s="78"/>
      <c r="D356" s="78"/>
      <c r="E356" s="79"/>
    </row>
    <row r="357" spans="1:5" s="16" customFormat="1" ht="12.75" hidden="1">
      <c r="A357" s="80"/>
      <c r="B357" s="85"/>
      <c r="C357" s="78"/>
      <c r="D357" s="78"/>
      <c r="E357" s="79"/>
    </row>
    <row r="358" spans="1:5" s="16" customFormat="1" ht="12.75" hidden="1">
      <c r="A358" s="80"/>
      <c r="B358" s="85"/>
      <c r="C358" s="78"/>
      <c r="D358" s="78"/>
      <c r="E358" s="79"/>
    </row>
    <row r="359" spans="1:5" s="16" customFormat="1" ht="12.75" hidden="1">
      <c r="A359" s="77"/>
      <c r="B359" s="85"/>
      <c r="C359" s="83"/>
      <c r="D359" s="83"/>
      <c r="E359" s="79"/>
    </row>
    <row r="360" spans="1:5" s="16" customFormat="1" ht="12.75" hidden="1">
      <c r="A360" s="80"/>
      <c r="B360" s="85"/>
      <c r="C360" s="78"/>
      <c r="D360" s="78"/>
      <c r="E360" s="79"/>
    </row>
    <row r="361" spans="1:5" s="16" customFormat="1" ht="12.75" hidden="1">
      <c r="A361" s="80"/>
      <c r="B361" s="85"/>
      <c r="C361" s="78"/>
      <c r="D361" s="78"/>
      <c r="E361" s="79"/>
    </row>
    <row r="362" spans="1:5" s="16" customFormat="1" ht="12.75" hidden="1">
      <c r="A362" s="80"/>
      <c r="B362" s="85"/>
      <c r="C362" s="78"/>
      <c r="D362" s="78"/>
      <c r="E362" s="79"/>
    </row>
    <row r="363" spans="1:5" s="16" customFormat="1" ht="12.75" hidden="1">
      <c r="A363" s="80"/>
      <c r="B363" s="85"/>
      <c r="C363" s="78"/>
      <c r="D363" s="78"/>
      <c r="E363" s="79"/>
    </row>
    <row r="364" spans="1:5" s="16" customFormat="1" ht="42.75" customHeight="1" hidden="1">
      <c r="A364" s="80"/>
      <c r="B364" s="83"/>
      <c r="C364" s="85"/>
      <c r="D364" s="85"/>
      <c r="E364" s="79"/>
    </row>
    <row r="365" spans="1:5" s="16" customFormat="1" ht="12.75" hidden="1">
      <c r="A365" s="80"/>
      <c r="B365" s="83"/>
      <c r="C365" s="85"/>
      <c r="D365" s="85"/>
      <c r="E365" s="79"/>
    </row>
    <row r="366" spans="1:5" s="16" customFormat="1" ht="12.75" hidden="1">
      <c r="A366" s="80"/>
      <c r="B366" s="83"/>
      <c r="C366" s="85"/>
      <c r="D366" s="85"/>
      <c r="E366" s="79"/>
    </row>
    <row r="367" spans="1:5" s="16" customFormat="1" ht="12.75" hidden="1">
      <c r="A367" s="80"/>
      <c r="B367" s="78"/>
      <c r="C367" s="78"/>
      <c r="D367" s="78"/>
      <c r="E367" s="79"/>
    </row>
    <row r="368" spans="1:5" s="16" customFormat="1" ht="12.75" hidden="1">
      <c r="A368" s="80"/>
      <c r="B368" s="78"/>
      <c r="C368" s="78"/>
      <c r="D368" s="78"/>
      <c r="E368" s="79"/>
    </row>
    <row r="369" spans="1:5" s="16" customFormat="1" ht="12.75" hidden="1">
      <c r="A369" s="82"/>
      <c r="B369" s="78"/>
      <c r="C369" s="78"/>
      <c r="D369" s="78"/>
      <c r="E369" s="79"/>
    </row>
    <row r="370" spans="1:5" s="16" customFormat="1" ht="12.75" hidden="1">
      <c r="A370" s="82"/>
      <c r="B370" s="78"/>
      <c r="C370" s="78"/>
      <c r="D370" s="78"/>
      <c r="E370" s="79"/>
    </row>
    <row r="371" spans="1:5" s="16" customFormat="1" ht="12.75" hidden="1">
      <c r="A371" s="82"/>
      <c r="B371" s="78"/>
      <c r="C371" s="78"/>
      <c r="D371" s="78"/>
      <c r="E371" s="79"/>
    </row>
    <row r="372" spans="1:5" s="16" customFormat="1" ht="30.75" customHeight="1" hidden="1">
      <c r="A372" s="77"/>
      <c r="B372" s="85"/>
      <c r="C372" s="83"/>
      <c r="D372" s="83"/>
      <c r="E372" s="79"/>
    </row>
    <row r="373" spans="1:5" s="16" customFormat="1" ht="12.75" hidden="1">
      <c r="A373" s="80"/>
      <c r="B373" s="85"/>
      <c r="C373" s="78"/>
      <c r="D373" s="78"/>
      <c r="E373" s="79"/>
    </row>
    <row r="374" spans="1:5" s="16" customFormat="1" ht="12.75" hidden="1">
      <c r="A374" s="80"/>
      <c r="B374" s="85"/>
      <c r="C374" s="78"/>
      <c r="D374" s="78"/>
      <c r="E374" s="79"/>
    </row>
    <row r="375" spans="1:5" s="16" customFormat="1" ht="12.75" hidden="1">
      <c r="A375" s="80"/>
      <c r="B375" s="85"/>
      <c r="C375" s="78"/>
      <c r="D375" s="78"/>
      <c r="E375" s="79"/>
    </row>
    <row r="376" spans="1:5" s="16" customFormat="1" ht="12.75" hidden="1">
      <c r="A376" s="80"/>
      <c r="B376" s="85"/>
      <c r="C376" s="78"/>
      <c r="D376" s="78"/>
      <c r="E376" s="79"/>
    </row>
    <row r="377" spans="1:5" s="16" customFormat="1" ht="12.75" hidden="1">
      <c r="A377" s="87"/>
      <c r="B377" s="85"/>
      <c r="C377" s="78"/>
      <c r="D377" s="78"/>
      <c r="E377" s="79"/>
    </row>
    <row r="378" spans="1:5" s="16" customFormat="1" ht="12.75" hidden="1">
      <c r="A378" s="82"/>
      <c r="B378" s="85"/>
      <c r="C378" s="78"/>
      <c r="D378" s="78"/>
      <c r="E378" s="79"/>
    </row>
    <row r="379" spans="1:5" s="16" customFormat="1" ht="12.75" hidden="1">
      <c r="A379" s="82"/>
      <c r="B379" s="85"/>
      <c r="C379" s="78"/>
      <c r="D379" s="78"/>
      <c r="E379" s="79"/>
    </row>
    <row r="380" spans="1:5" s="16" customFormat="1" ht="12.75" hidden="1">
      <c r="A380" s="82"/>
      <c r="B380" s="85"/>
      <c r="C380" s="78"/>
      <c r="D380" s="78"/>
      <c r="E380" s="79"/>
    </row>
    <row r="381" spans="1:5" s="16" customFormat="1" ht="12.75" hidden="1">
      <c r="A381" s="80"/>
      <c r="B381" s="85"/>
      <c r="C381" s="78"/>
      <c r="D381" s="78"/>
      <c r="E381" s="79"/>
    </row>
    <row r="382" spans="1:5" s="16" customFormat="1" ht="12.75" hidden="1">
      <c r="A382" s="88"/>
      <c r="B382" s="85"/>
      <c r="C382" s="78"/>
      <c r="D382" s="78"/>
      <c r="E382" s="79"/>
    </row>
    <row r="383" spans="1:5" s="16" customFormat="1" ht="12.75" hidden="1">
      <c r="A383" s="87"/>
      <c r="B383" s="85"/>
      <c r="C383" s="78"/>
      <c r="D383" s="78"/>
      <c r="E383" s="79"/>
    </row>
    <row r="384" spans="1:5" s="16" customFormat="1" ht="12.75" hidden="1">
      <c r="A384" s="82"/>
      <c r="B384" s="85"/>
      <c r="C384" s="78"/>
      <c r="D384" s="78"/>
      <c r="E384" s="79"/>
    </row>
    <row r="385" spans="1:5" s="16" customFormat="1" ht="12.75" hidden="1">
      <c r="A385" s="82"/>
      <c r="B385" s="85"/>
      <c r="C385" s="78"/>
      <c r="D385" s="78"/>
      <c r="E385" s="79"/>
    </row>
    <row r="386" spans="1:5" s="16" customFormat="1" ht="12.75" hidden="1">
      <c r="A386" s="82"/>
      <c r="B386" s="85"/>
      <c r="C386" s="78"/>
      <c r="D386" s="78"/>
      <c r="E386" s="79"/>
    </row>
    <row r="387" spans="1:5" s="16" customFormat="1" ht="12.75" hidden="1">
      <c r="A387" s="82"/>
      <c r="B387" s="85"/>
      <c r="C387" s="78"/>
      <c r="D387" s="78"/>
      <c r="E387" s="79"/>
    </row>
    <row r="388" spans="1:5" s="16" customFormat="1" ht="12.75" hidden="1">
      <c r="A388" s="88"/>
      <c r="B388" s="85"/>
      <c r="C388" s="78"/>
      <c r="D388" s="78"/>
      <c r="E388" s="79"/>
    </row>
    <row r="389" spans="1:5" s="16" customFormat="1" ht="12.75" hidden="1">
      <c r="A389" s="82"/>
      <c r="B389" s="85"/>
      <c r="C389" s="78"/>
      <c r="D389" s="78"/>
      <c r="E389" s="79"/>
    </row>
    <row r="390" spans="1:5" s="16" customFormat="1" ht="12.75" hidden="1">
      <c r="A390" s="80"/>
      <c r="B390" s="85"/>
      <c r="C390" s="78"/>
      <c r="D390" s="78"/>
      <c r="E390" s="79"/>
    </row>
    <row r="391" spans="1:5" s="16" customFormat="1" ht="12.75" hidden="1">
      <c r="A391" s="88"/>
      <c r="B391" s="85"/>
      <c r="C391" s="78"/>
      <c r="D391" s="78"/>
      <c r="E391" s="79"/>
    </row>
    <row r="392" spans="1:5" s="16" customFormat="1" ht="12.75" hidden="1">
      <c r="A392" s="89"/>
      <c r="B392" s="85"/>
      <c r="C392" s="78"/>
      <c r="D392" s="78"/>
      <c r="E392" s="79"/>
    </row>
    <row r="393" spans="1:5" s="16" customFormat="1" ht="12.75" hidden="1">
      <c r="A393" s="80"/>
      <c r="B393" s="85"/>
      <c r="C393" s="78"/>
      <c r="D393" s="78"/>
      <c r="E393" s="79"/>
    </row>
    <row r="394" spans="1:5" s="16" customFormat="1" ht="12.75" hidden="1">
      <c r="A394" s="88"/>
      <c r="B394" s="85"/>
      <c r="C394" s="78"/>
      <c r="D394" s="78"/>
      <c r="E394" s="79"/>
    </row>
    <row r="395" spans="1:5" s="16" customFormat="1" ht="12.75" hidden="1">
      <c r="A395" s="82"/>
      <c r="B395" s="85"/>
      <c r="C395" s="78"/>
      <c r="D395" s="78"/>
      <c r="E395" s="79"/>
    </row>
    <row r="396" spans="1:5" s="16" customFormat="1" ht="12.75" hidden="1">
      <c r="A396" s="80"/>
      <c r="B396" s="85"/>
      <c r="C396" s="78"/>
      <c r="D396" s="78"/>
      <c r="E396" s="79"/>
    </row>
    <row r="397" spans="1:5" s="16" customFormat="1" ht="12.75" hidden="1">
      <c r="A397" s="88"/>
      <c r="B397" s="85"/>
      <c r="C397" s="78"/>
      <c r="D397" s="78"/>
      <c r="E397" s="79"/>
    </row>
    <row r="398" spans="1:5" s="16" customFormat="1" ht="12.75" hidden="1">
      <c r="A398" s="86"/>
      <c r="B398" s="85"/>
      <c r="C398" s="83"/>
      <c r="D398" s="83"/>
      <c r="E398" s="79"/>
    </row>
    <row r="399" spans="1:5" s="16" customFormat="1" ht="12.75" hidden="1">
      <c r="A399" s="80"/>
      <c r="B399" s="85"/>
      <c r="C399" s="78"/>
      <c r="D399" s="78"/>
      <c r="E399" s="79"/>
    </row>
    <row r="400" spans="1:5" s="16" customFormat="1" ht="12.75" hidden="1">
      <c r="A400" s="80"/>
      <c r="B400" s="85"/>
      <c r="C400" s="78"/>
      <c r="D400" s="78"/>
      <c r="E400" s="79"/>
    </row>
    <row r="401" spans="1:5" s="16" customFormat="1" ht="12.75" hidden="1">
      <c r="A401" s="84"/>
      <c r="B401" s="83"/>
      <c r="C401" s="78"/>
      <c r="D401" s="78"/>
      <c r="E401" s="79"/>
    </row>
    <row r="402" spans="1:5" s="16" customFormat="1" ht="12.75" hidden="1">
      <c r="A402" s="82"/>
      <c r="B402" s="83"/>
      <c r="C402" s="83"/>
      <c r="D402" s="83"/>
      <c r="E402" s="79"/>
    </row>
    <row r="403" spans="1:5" s="16" customFormat="1" ht="12.75" hidden="1">
      <c r="A403" s="82"/>
      <c r="B403" s="83"/>
      <c r="C403" s="83"/>
      <c r="D403" s="83"/>
      <c r="E403" s="79"/>
    </row>
    <row r="404" spans="1:5" s="16" customFormat="1" ht="12.75" hidden="1">
      <c r="A404" s="80"/>
      <c r="B404" s="85"/>
      <c r="C404" s="78"/>
      <c r="D404" s="78"/>
      <c r="E404" s="79"/>
    </row>
    <row r="405" spans="1:5" s="16" customFormat="1" ht="12.75" hidden="1">
      <c r="A405" s="80"/>
      <c r="B405" s="85"/>
      <c r="C405" s="78"/>
      <c r="D405" s="78"/>
      <c r="E405" s="79"/>
    </row>
    <row r="406" spans="1:5" s="16" customFormat="1" ht="12.75" hidden="1">
      <c r="A406" s="80"/>
      <c r="B406" s="85"/>
      <c r="C406" s="78"/>
      <c r="D406" s="78"/>
      <c r="E406" s="79"/>
    </row>
    <row r="407" spans="1:5" s="16" customFormat="1" ht="12.75" hidden="1">
      <c r="A407" s="80"/>
      <c r="B407" s="85"/>
      <c r="C407" s="78"/>
      <c r="D407" s="78"/>
      <c r="E407" s="79"/>
    </row>
    <row r="408" spans="1:5" s="16" customFormat="1" ht="12.75" hidden="1">
      <c r="A408" s="80"/>
      <c r="B408" s="85"/>
      <c r="C408" s="78"/>
      <c r="D408" s="78"/>
      <c r="E408" s="79"/>
    </row>
    <row r="409" spans="1:5" s="16" customFormat="1" ht="12.75" hidden="1">
      <c r="A409" s="80"/>
      <c r="B409" s="85"/>
      <c r="C409" s="78"/>
      <c r="D409" s="78"/>
      <c r="E409" s="79"/>
    </row>
    <row r="410" spans="1:5" s="16" customFormat="1" ht="12.75" hidden="1">
      <c r="A410" s="80"/>
      <c r="B410" s="85"/>
      <c r="C410" s="78"/>
      <c r="D410" s="78"/>
      <c r="E410" s="79"/>
    </row>
    <row r="411" spans="1:5" s="16" customFormat="1" ht="12.75" hidden="1">
      <c r="A411" s="80"/>
      <c r="B411" s="85"/>
      <c r="C411" s="78"/>
      <c r="D411" s="78"/>
      <c r="E411" s="79"/>
    </row>
    <row r="412" spans="1:5" s="16" customFormat="1" ht="12.75" hidden="1">
      <c r="A412" s="80"/>
      <c r="B412" s="85"/>
      <c r="C412" s="78"/>
      <c r="D412" s="78"/>
      <c r="E412" s="79"/>
    </row>
    <row r="413" spans="1:5" s="16" customFormat="1" ht="12.75" hidden="1">
      <c r="A413" s="80"/>
      <c r="B413" s="85"/>
      <c r="C413" s="78"/>
      <c r="D413" s="78"/>
      <c r="E413" s="79"/>
    </row>
    <row r="414" spans="1:5" s="16" customFormat="1" ht="12.75" hidden="1">
      <c r="A414" s="80"/>
      <c r="B414" s="85"/>
      <c r="C414" s="78"/>
      <c r="D414" s="78"/>
      <c r="E414" s="79"/>
    </row>
    <row r="415" spans="1:5" s="16" customFormat="1" ht="12.75" hidden="1">
      <c r="A415" s="80"/>
      <c r="B415" s="85"/>
      <c r="C415" s="78"/>
      <c r="D415" s="78"/>
      <c r="E415" s="79"/>
    </row>
    <row r="416" spans="1:5" s="16" customFormat="1" ht="12.75" hidden="1">
      <c r="A416" s="80"/>
      <c r="B416" s="85"/>
      <c r="C416" s="78"/>
      <c r="D416" s="78"/>
      <c r="E416" s="79"/>
    </row>
    <row r="417" spans="1:5" s="16" customFormat="1" ht="12.75" hidden="1">
      <c r="A417" s="80"/>
      <c r="B417" s="85"/>
      <c r="C417" s="78"/>
      <c r="D417" s="78"/>
      <c r="E417" s="79"/>
    </row>
    <row r="418" spans="1:5" s="16" customFormat="1" ht="12.75" hidden="1">
      <c r="A418" s="80"/>
      <c r="B418" s="85"/>
      <c r="C418" s="78"/>
      <c r="D418" s="78"/>
      <c r="E418" s="79"/>
    </row>
    <row r="419" spans="1:5" s="16" customFormat="1" ht="18.75" customHeight="1" hidden="1">
      <c r="A419" s="80"/>
      <c r="B419" s="85"/>
      <c r="C419" s="78"/>
      <c r="D419" s="78"/>
      <c r="E419" s="79"/>
    </row>
    <row r="420" spans="1:5" s="16" customFormat="1" ht="12.75" hidden="1">
      <c r="A420" s="80"/>
      <c r="B420" s="85"/>
      <c r="C420" s="78"/>
      <c r="D420" s="78"/>
      <c r="E420" s="79"/>
    </row>
    <row r="421" spans="1:5" s="16" customFormat="1" ht="17.25" customHeight="1" hidden="1">
      <c r="A421" s="80"/>
      <c r="B421" s="85"/>
      <c r="C421" s="78"/>
      <c r="D421" s="78"/>
      <c r="E421" s="79"/>
    </row>
    <row r="422" spans="1:5" s="16" customFormat="1" ht="30.75" customHeight="1" hidden="1">
      <c r="A422" s="80"/>
      <c r="B422" s="85"/>
      <c r="C422" s="78"/>
      <c r="D422" s="78"/>
      <c r="E422" s="79"/>
    </row>
    <row r="423" spans="1:5" s="16" customFormat="1" ht="28.5" customHeight="1" hidden="1">
      <c r="A423" s="80"/>
      <c r="B423" s="85"/>
      <c r="C423" s="78"/>
      <c r="D423" s="78"/>
      <c r="E423" s="79"/>
    </row>
    <row r="424" spans="1:5" s="16" customFormat="1" ht="20.25" customHeight="1" hidden="1">
      <c r="A424" s="80"/>
      <c r="B424" s="85"/>
      <c r="C424" s="78"/>
      <c r="D424" s="78"/>
      <c r="E424" s="79"/>
    </row>
    <row r="425" spans="1:5" s="16" customFormat="1" ht="20.25" customHeight="1" hidden="1">
      <c r="A425" s="80"/>
      <c r="B425" s="85"/>
      <c r="C425" s="78"/>
      <c r="D425" s="78"/>
      <c r="E425" s="79"/>
    </row>
    <row r="426" spans="1:5" s="16" customFormat="1" ht="20.25" customHeight="1" hidden="1">
      <c r="A426" s="80"/>
      <c r="B426" s="85"/>
      <c r="C426" s="78"/>
      <c r="D426" s="78"/>
      <c r="E426" s="79"/>
    </row>
    <row r="427" spans="1:5" s="16" customFormat="1" ht="20.25" customHeight="1" hidden="1">
      <c r="A427" s="80"/>
      <c r="B427" s="85"/>
      <c r="C427" s="78"/>
      <c r="D427" s="78"/>
      <c r="E427" s="79"/>
    </row>
    <row r="428" spans="1:5" s="16" customFormat="1" ht="20.25" customHeight="1" hidden="1">
      <c r="A428" s="80"/>
      <c r="B428" s="85"/>
      <c r="C428" s="78"/>
      <c r="D428" s="78"/>
      <c r="E428" s="79"/>
    </row>
    <row r="429" spans="1:5" s="16" customFormat="1" ht="27" customHeight="1" hidden="1">
      <c r="A429" s="80"/>
      <c r="B429" s="85"/>
      <c r="C429" s="78"/>
      <c r="D429" s="78"/>
      <c r="E429" s="79"/>
    </row>
    <row r="430" spans="1:5" s="16" customFormat="1" ht="19.5" customHeight="1" hidden="1">
      <c r="A430" s="80"/>
      <c r="B430" s="85"/>
      <c r="C430" s="78"/>
      <c r="D430" s="78"/>
      <c r="E430" s="79"/>
    </row>
    <row r="431" spans="1:5" s="16" customFormat="1" ht="20.25" customHeight="1" hidden="1">
      <c r="A431" s="80"/>
      <c r="B431" s="85"/>
      <c r="C431" s="78"/>
      <c r="D431" s="78"/>
      <c r="E431" s="79"/>
    </row>
    <row r="432" spans="1:5" s="16" customFormat="1" ht="20.25" customHeight="1" hidden="1">
      <c r="A432" s="80"/>
      <c r="B432" s="85"/>
      <c r="C432" s="78"/>
      <c r="D432" s="78"/>
      <c r="E432" s="79"/>
    </row>
    <row r="433" spans="1:5" s="16" customFormat="1" ht="20.25" customHeight="1" hidden="1">
      <c r="A433" s="80"/>
      <c r="B433" s="85"/>
      <c r="C433" s="78"/>
      <c r="D433" s="78"/>
      <c r="E433" s="79"/>
    </row>
    <row r="434" spans="1:5" s="16" customFormat="1" ht="20.25" customHeight="1" hidden="1">
      <c r="A434" s="80"/>
      <c r="B434" s="85"/>
      <c r="C434" s="78"/>
      <c r="D434" s="78"/>
      <c r="E434" s="79"/>
    </row>
    <row r="435" spans="1:5" s="16" customFormat="1" ht="27.75" customHeight="1" hidden="1">
      <c r="A435" s="80"/>
      <c r="B435" s="85"/>
      <c r="C435" s="90"/>
      <c r="D435" s="78"/>
      <c r="E435" s="79"/>
    </row>
    <row r="436" spans="1:5" s="16" customFormat="1" ht="18" customHeight="1" hidden="1">
      <c r="A436" s="80"/>
      <c r="B436" s="85"/>
      <c r="C436" s="90"/>
      <c r="D436" s="78"/>
      <c r="E436" s="79"/>
    </row>
    <row r="437" spans="1:5" s="16" customFormat="1" ht="16.5" customHeight="1" hidden="1">
      <c r="A437" s="80"/>
      <c r="B437" s="85"/>
      <c r="C437" s="78"/>
      <c r="D437" s="78"/>
      <c r="E437" s="79"/>
    </row>
    <row r="438" spans="1:5" s="16" customFormat="1" ht="15.75" customHeight="1" hidden="1">
      <c r="A438" s="80"/>
      <c r="B438" s="85"/>
      <c r="C438" s="78"/>
      <c r="D438" s="78"/>
      <c r="E438" s="79"/>
    </row>
    <row r="439" spans="1:5" s="16" customFormat="1" ht="47.25" customHeight="1" hidden="1">
      <c r="A439" s="80"/>
      <c r="B439" s="78"/>
      <c r="C439" s="78"/>
      <c r="D439" s="78"/>
      <c r="E439" s="79"/>
    </row>
    <row r="440" spans="1:5" s="16" customFormat="1" ht="32.25" customHeight="1" hidden="1">
      <c r="A440" s="88"/>
      <c r="B440" s="83"/>
      <c r="C440" s="85"/>
      <c r="D440" s="85"/>
      <c r="E440" s="79"/>
    </row>
    <row r="441" spans="1:5" s="16" customFormat="1" ht="12.75" hidden="1">
      <c r="A441" s="80"/>
      <c r="B441" s="83"/>
      <c r="C441" s="85"/>
      <c r="D441" s="85"/>
      <c r="E441" s="79"/>
    </row>
    <row r="442" spans="1:5" s="16" customFormat="1" ht="12.75" hidden="1">
      <c r="A442" s="80"/>
      <c r="B442" s="83"/>
      <c r="C442" s="85"/>
      <c r="D442" s="85"/>
      <c r="E442" s="79"/>
    </row>
    <row r="443" spans="1:5" s="16" customFormat="1" ht="12.75" hidden="1">
      <c r="A443" s="88"/>
      <c r="B443" s="83"/>
      <c r="C443" s="85"/>
      <c r="D443" s="85"/>
      <c r="E443" s="79"/>
    </row>
    <row r="444" spans="1:5" s="16" customFormat="1" ht="12.75" hidden="1">
      <c r="A444" s="80"/>
      <c r="B444" s="83"/>
      <c r="C444" s="85"/>
      <c r="D444" s="85"/>
      <c r="E444" s="79"/>
    </row>
    <row r="445" spans="1:5" s="16" customFormat="1" ht="12.75" hidden="1">
      <c r="A445" s="80"/>
      <c r="B445" s="83"/>
      <c r="C445" s="85"/>
      <c r="D445" s="85"/>
      <c r="E445" s="79"/>
    </row>
    <row r="446" spans="1:5" s="16" customFormat="1" ht="30" customHeight="1" hidden="1">
      <c r="A446" s="88"/>
      <c r="B446" s="83"/>
      <c r="C446" s="85"/>
      <c r="D446" s="85"/>
      <c r="E446" s="79"/>
    </row>
    <row r="447" spans="1:5" s="16" customFormat="1" ht="12.75" hidden="1">
      <c r="A447" s="80"/>
      <c r="B447" s="83"/>
      <c r="C447" s="85"/>
      <c r="D447" s="85"/>
      <c r="E447" s="79"/>
    </row>
    <row r="448" spans="1:5" s="16" customFormat="1" ht="15.75" customHeight="1" hidden="1">
      <c r="A448" s="80"/>
      <c r="B448" s="83"/>
      <c r="C448" s="85"/>
      <c r="D448" s="85"/>
      <c r="E448" s="79"/>
    </row>
    <row r="449" spans="1:5" s="31" customFormat="1" ht="12.75" hidden="1">
      <c r="A449" s="22"/>
      <c r="B449" s="15"/>
      <c r="C449" s="15"/>
      <c r="D449" s="15"/>
      <c r="E449" s="15"/>
    </row>
    <row r="450" spans="1:5" s="16" customFormat="1" ht="12.75">
      <c r="A450" s="23"/>
      <c r="B450" s="21"/>
      <c r="C450" s="21"/>
      <c r="D450" s="21"/>
      <c r="E450" s="21"/>
    </row>
    <row r="451" spans="1:5" s="31" customFormat="1" ht="12.75">
      <c r="A451" s="24"/>
      <c r="B451" s="15"/>
      <c r="C451" s="15"/>
      <c r="D451" s="15"/>
      <c r="E451" s="15"/>
    </row>
    <row r="452" spans="1:5" s="31" customFormat="1" ht="12.75">
      <c r="A452" s="24"/>
      <c r="B452" s="15"/>
      <c r="C452" s="15"/>
      <c r="D452" s="15"/>
      <c r="E452" s="15"/>
    </row>
    <row r="453" spans="1:5" ht="15">
      <c r="A453" s="25"/>
      <c r="B453" s="26"/>
      <c r="C453" s="26"/>
      <c r="D453" s="26"/>
      <c r="E453" s="26"/>
    </row>
    <row r="454" spans="1:5" ht="12.75">
      <c r="A454" s="24"/>
      <c r="B454" s="15"/>
      <c r="C454" s="15"/>
      <c r="D454" s="15"/>
      <c r="E454" s="15"/>
    </row>
    <row r="455" spans="1:5" ht="12.75">
      <c r="A455" s="24"/>
      <c r="B455" s="15"/>
      <c r="C455" s="15"/>
      <c r="D455" s="15"/>
      <c r="E455" s="15"/>
    </row>
    <row r="456" spans="1:5" ht="12.75">
      <c r="A456" s="24"/>
      <c r="B456" s="15"/>
      <c r="C456" s="15"/>
      <c r="D456" s="15"/>
      <c r="E456" s="15"/>
    </row>
    <row r="457" spans="1:5" s="20" customFormat="1" ht="13.5" customHeight="1">
      <c r="A457" s="27"/>
      <c r="B457" s="28"/>
      <c r="C457" s="28"/>
      <c r="D457" s="28"/>
      <c r="E457" s="28"/>
    </row>
    <row r="458" spans="1:5" ht="12.75">
      <c r="A458" s="24"/>
      <c r="B458" s="29"/>
      <c r="C458" s="29"/>
      <c r="D458" s="29"/>
      <c r="E458" s="29"/>
    </row>
    <row r="459" spans="1:5" ht="12.75">
      <c r="A459" s="30"/>
      <c r="B459" s="29"/>
      <c r="C459" s="29"/>
      <c r="D459" s="29"/>
      <c r="E459" s="29"/>
    </row>
    <row r="460" spans="1:5" ht="12.75">
      <c r="A460" s="30"/>
      <c r="B460" s="29"/>
      <c r="C460" s="29"/>
      <c r="D460" s="29"/>
      <c r="E460" s="29"/>
    </row>
    <row r="461" spans="1:5" ht="12.75">
      <c r="A461" s="30"/>
      <c r="B461" s="29"/>
      <c r="C461" s="29"/>
      <c r="D461" s="29"/>
      <c r="E461" s="29"/>
    </row>
    <row r="462" spans="1:5" ht="12.75">
      <c r="A462" s="30"/>
      <c r="B462" s="29"/>
      <c r="C462" s="29"/>
      <c r="D462" s="29"/>
      <c r="E462" s="29"/>
    </row>
    <row r="463" spans="1:5" ht="12.75">
      <c r="A463" s="30"/>
      <c r="B463" s="29"/>
      <c r="C463" s="29"/>
      <c r="D463" s="29"/>
      <c r="E463" s="29"/>
    </row>
    <row r="464" spans="1:220" ht="12.75">
      <c r="A464" s="23"/>
      <c r="B464" s="21"/>
      <c r="C464" s="21"/>
      <c r="D464" s="21"/>
      <c r="E464" s="21"/>
      <c r="DR464" s="31"/>
      <c r="DS464" s="31"/>
      <c r="DT464" s="31"/>
      <c r="DU464" s="31"/>
      <c r="DV464" s="31"/>
      <c r="DW464" s="31"/>
      <c r="DX464" s="31"/>
      <c r="DY464" s="31"/>
      <c r="DZ464" s="31"/>
      <c r="EA464" s="31"/>
      <c r="EB464" s="31"/>
      <c r="EC464" s="31"/>
      <c r="ED464" s="31"/>
      <c r="EE464" s="31"/>
      <c r="EF464" s="31"/>
      <c r="EG464" s="31"/>
      <c r="EH464" s="31"/>
      <c r="EI464" s="31"/>
      <c r="EJ464" s="31"/>
      <c r="EK464" s="31"/>
      <c r="EL464" s="31"/>
      <c r="EM464" s="31"/>
      <c r="EN464" s="31"/>
      <c r="EO464" s="31"/>
      <c r="EP464" s="31"/>
      <c r="EQ464" s="31"/>
      <c r="ER464" s="31"/>
      <c r="ES464" s="31"/>
      <c r="ET464" s="31"/>
      <c r="EU464" s="31"/>
      <c r="EV464" s="31"/>
      <c r="EW464" s="31"/>
      <c r="EX464" s="31"/>
      <c r="EY464" s="31"/>
      <c r="EZ464" s="31"/>
      <c r="FA464" s="31"/>
      <c r="FB464" s="31"/>
      <c r="FC464" s="31"/>
      <c r="FD464" s="31"/>
      <c r="FE464" s="31"/>
      <c r="FF464" s="31"/>
      <c r="FG464" s="31"/>
      <c r="FH464" s="31"/>
      <c r="FI464" s="31"/>
      <c r="FJ464" s="31"/>
      <c r="FK464" s="31"/>
      <c r="FL464" s="31"/>
      <c r="FM464" s="31"/>
      <c r="FN464" s="31"/>
      <c r="FO464" s="31"/>
      <c r="FP464" s="31"/>
      <c r="FQ464" s="31"/>
      <c r="FR464" s="31"/>
      <c r="FS464" s="31"/>
      <c r="FT464" s="31"/>
      <c r="FU464" s="31"/>
      <c r="FV464" s="31"/>
      <c r="FW464" s="31"/>
      <c r="FX464" s="31"/>
      <c r="FY464" s="31"/>
      <c r="FZ464" s="31"/>
      <c r="GA464" s="31"/>
      <c r="GB464" s="31"/>
      <c r="GC464" s="31"/>
      <c r="GD464" s="31"/>
      <c r="GE464" s="31"/>
      <c r="GF464" s="31"/>
      <c r="GG464" s="31"/>
      <c r="GH464" s="31"/>
      <c r="GI464" s="31"/>
      <c r="GJ464" s="31"/>
      <c r="GK464" s="31"/>
      <c r="GL464" s="31"/>
      <c r="GM464" s="31"/>
      <c r="GN464" s="31"/>
      <c r="GO464" s="31"/>
      <c r="GP464" s="31"/>
      <c r="GQ464" s="31"/>
      <c r="GR464" s="31"/>
      <c r="GS464" s="31"/>
      <c r="GT464" s="31"/>
      <c r="GU464" s="31"/>
      <c r="GV464" s="31"/>
      <c r="GW464" s="31"/>
      <c r="GX464" s="31"/>
      <c r="GY464" s="31"/>
      <c r="GZ464" s="31"/>
      <c r="HA464" s="31"/>
      <c r="HB464" s="31"/>
      <c r="HC464" s="31"/>
      <c r="HD464" s="31"/>
      <c r="HE464" s="31"/>
      <c r="HF464" s="31"/>
      <c r="HG464" s="31"/>
      <c r="HH464" s="31"/>
      <c r="HI464" s="31"/>
      <c r="HJ464" s="31"/>
      <c r="HK464" s="31"/>
      <c r="HL464" s="31"/>
    </row>
    <row r="465" spans="1:220" ht="12.75">
      <c r="A465" s="23"/>
      <c r="B465" s="21"/>
      <c r="C465" s="21"/>
      <c r="D465" s="21"/>
      <c r="E465" s="21"/>
      <c r="DR465" s="31"/>
      <c r="DS465" s="31"/>
      <c r="DT465" s="31"/>
      <c r="DU465" s="31"/>
      <c r="DV465" s="31"/>
      <c r="DW465" s="31"/>
      <c r="DX465" s="31"/>
      <c r="DY465" s="31"/>
      <c r="DZ465" s="31"/>
      <c r="EA465" s="31"/>
      <c r="EB465" s="31"/>
      <c r="EC465" s="31"/>
      <c r="ED465" s="31"/>
      <c r="EE465" s="31"/>
      <c r="EF465" s="31"/>
      <c r="EG465" s="31"/>
      <c r="EH465" s="31"/>
      <c r="EI465" s="31"/>
      <c r="EJ465" s="31"/>
      <c r="EK465" s="31"/>
      <c r="EL465" s="31"/>
      <c r="EM465" s="31"/>
      <c r="EN465" s="31"/>
      <c r="EO465" s="31"/>
      <c r="EP465" s="31"/>
      <c r="EQ465" s="31"/>
      <c r="ER465" s="31"/>
      <c r="ES465" s="31"/>
      <c r="ET465" s="31"/>
      <c r="EU465" s="31"/>
      <c r="EV465" s="31"/>
      <c r="EW465" s="31"/>
      <c r="EX465" s="31"/>
      <c r="EY465" s="31"/>
      <c r="EZ465" s="31"/>
      <c r="FA465" s="31"/>
      <c r="FB465" s="31"/>
      <c r="FC465" s="31"/>
      <c r="FD465" s="31"/>
      <c r="FE465" s="31"/>
      <c r="FF465" s="31"/>
      <c r="FG465" s="31"/>
      <c r="FH465" s="31"/>
      <c r="FI465" s="31"/>
      <c r="FJ465" s="31"/>
      <c r="FK465" s="31"/>
      <c r="FL465" s="31"/>
      <c r="FM465" s="31"/>
      <c r="FN465" s="31"/>
      <c r="FO465" s="31"/>
      <c r="FP465" s="31"/>
      <c r="FQ465" s="31"/>
      <c r="FR465" s="31"/>
      <c r="FS465" s="31"/>
      <c r="FT465" s="31"/>
      <c r="FU465" s="31"/>
      <c r="FV465" s="31"/>
      <c r="FW465" s="31"/>
      <c r="FX465" s="31"/>
      <c r="FY465" s="31"/>
      <c r="FZ465" s="31"/>
      <c r="GA465" s="31"/>
      <c r="GB465" s="31"/>
      <c r="GC465" s="31"/>
      <c r="GD465" s="31"/>
      <c r="GE465" s="31"/>
      <c r="GF465" s="31"/>
      <c r="GG465" s="31"/>
      <c r="GH465" s="31"/>
      <c r="GI465" s="31"/>
      <c r="GJ465" s="31"/>
      <c r="GK465" s="31"/>
      <c r="GL465" s="31"/>
      <c r="GM465" s="31"/>
      <c r="GN465" s="31"/>
      <c r="GO465" s="31"/>
      <c r="GP465" s="31"/>
      <c r="GQ465" s="31"/>
      <c r="GR465" s="31"/>
      <c r="GS465" s="31"/>
      <c r="GT465" s="31"/>
      <c r="GU465" s="31"/>
      <c r="GV465" s="31"/>
      <c r="GW465" s="31"/>
      <c r="GX465" s="31"/>
      <c r="GY465" s="31"/>
      <c r="GZ465" s="31"/>
      <c r="HA465" s="31"/>
      <c r="HB465" s="31"/>
      <c r="HC465" s="31"/>
      <c r="HD465" s="31"/>
      <c r="HE465" s="31"/>
      <c r="HF465" s="31"/>
      <c r="HG465" s="31"/>
      <c r="HH465" s="31"/>
      <c r="HI465" s="31"/>
      <c r="HJ465" s="31"/>
      <c r="HK465" s="31"/>
      <c r="HL465" s="31"/>
    </row>
    <row r="466" spans="1:220" ht="12.75">
      <c r="A466" s="22"/>
      <c r="B466" s="15"/>
      <c r="C466" s="15"/>
      <c r="D466" s="15"/>
      <c r="E466" s="15"/>
      <c r="DR466" s="31"/>
      <c r="DS466" s="31"/>
      <c r="DT466" s="31"/>
      <c r="DU466" s="31"/>
      <c r="DV466" s="31"/>
      <c r="DW466" s="31"/>
      <c r="DX466" s="31"/>
      <c r="DY466" s="31"/>
      <c r="DZ466" s="31"/>
      <c r="EA466" s="31"/>
      <c r="EB466" s="31"/>
      <c r="EC466" s="31"/>
      <c r="ED466" s="31"/>
      <c r="EE466" s="31"/>
      <c r="EF466" s="31"/>
      <c r="EG466" s="31"/>
      <c r="EH466" s="31"/>
      <c r="EI466" s="31"/>
      <c r="EJ466" s="31"/>
      <c r="EK466" s="31"/>
      <c r="EL466" s="31"/>
      <c r="EM466" s="31"/>
      <c r="EN466" s="31"/>
      <c r="EO466" s="31"/>
      <c r="EP466" s="31"/>
      <c r="EQ466" s="31"/>
      <c r="ER466" s="31"/>
      <c r="ES466" s="31"/>
      <c r="ET466" s="31"/>
      <c r="EU466" s="31"/>
      <c r="EV466" s="31"/>
      <c r="EW466" s="31"/>
      <c r="EX466" s="31"/>
      <c r="EY466" s="31"/>
      <c r="EZ466" s="31"/>
      <c r="FA466" s="31"/>
      <c r="FB466" s="31"/>
      <c r="FC466" s="31"/>
      <c r="FD466" s="31"/>
      <c r="FE466" s="31"/>
      <c r="FF466" s="31"/>
      <c r="FG466" s="31"/>
      <c r="FH466" s="31"/>
      <c r="FI466" s="31"/>
      <c r="FJ466" s="31"/>
      <c r="FK466" s="31"/>
      <c r="FL466" s="31"/>
      <c r="FM466" s="31"/>
      <c r="FN466" s="31"/>
      <c r="FO466" s="31"/>
      <c r="FP466" s="31"/>
      <c r="FQ466" s="31"/>
      <c r="FR466" s="31"/>
      <c r="FS466" s="31"/>
      <c r="FT466" s="31"/>
      <c r="FU466" s="31"/>
      <c r="FV466" s="31"/>
      <c r="FW466" s="31"/>
      <c r="FX466" s="31"/>
      <c r="FY466" s="31"/>
      <c r="FZ466" s="31"/>
      <c r="GA466" s="31"/>
      <c r="GB466" s="31"/>
      <c r="GC466" s="31"/>
      <c r="GD466" s="31"/>
      <c r="GE466" s="31"/>
      <c r="GF466" s="31"/>
      <c r="GG466" s="31"/>
      <c r="GH466" s="31"/>
      <c r="GI466" s="31"/>
      <c r="GJ466" s="31"/>
      <c r="GK466" s="31"/>
      <c r="GL466" s="31"/>
      <c r="GM466" s="31"/>
      <c r="GN466" s="31"/>
      <c r="GO466" s="31"/>
      <c r="GP466" s="31"/>
      <c r="GQ466" s="31"/>
      <c r="GR466" s="31"/>
      <c r="GS466" s="31"/>
      <c r="GT466" s="31"/>
      <c r="GU466" s="31"/>
      <c r="GV466" s="31"/>
      <c r="GW466" s="31"/>
      <c r="GX466" s="31"/>
      <c r="GY466" s="31"/>
      <c r="GZ466" s="31"/>
      <c r="HA466" s="31"/>
      <c r="HB466" s="31"/>
      <c r="HC466" s="31"/>
      <c r="HD466" s="31"/>
      <c r="HE466" s="31"/>
      <c r="HF466" s="31"/>
      <c r="HG466" s="31"/>
      <c r="HH466" s="31"/>
      <c r="HI466" s="31"/>
      <c r="HJ466" s="31"/>
      <c r="HK466" s="31"/>
      <c r="HL466" s="31"/>
    </row>
    <row r="467" spans="1:220" ht="12.75">
      <c r="A467" s="24"/>
      <c r="B467" s="15"/>
      <c r="C467" s="15"/>
      <c r="D467" s="15"/>
      <c r="E467" s="15"/>
      <c r="DR467" s="31"/>
      <c r="DS467" s="31"/>
      <c r="DT467" s="31"/>
      <c r="DU467" s="31"/>
      <c r="DV467" s="31"/>
      <c r="DW467" s="31"/>
      <c r="DX467" s="31"/>
      <c r="DY467" s="31"/>
      <c r="DZ467" s="31"/>
      <c r="EA467" s="31"/>
      <c r="EB467" s="31"/>
      <c r="EC467" s="31"/>
      <c r="ED467" s="31"/>
      <c r="EE467" s="31"/>
      <c r="EF467" s="31"/>
      <c r="EG467" s="31"/>
      <c r="EH467" s="31"/>
      <c r="EI467" s="31"/>
      <c r="EJ467" s="31"/>
      <c r="EK467" s="31"/>
      <c r="EL467" s="31"/>
      <c r="EM467" s="31"/>
      <c r="EN467" s="31"/>
      <c r="EO467" s="31"/>
      <c r="EP467" s="31"/>
      <c r="EQ467" s="31"/>
      <c r="ER467" s="31"/>
      <c r="ES467" s="31"/>
      <c r="ET467" s="31"/>
      <c r="EU467" s="31"/>
      <c r="EV467" s="31"/>
      <c r="EW467" s="31"/>
      <c r="EX467" s="31"/>
      <c r="EY467" s="31"/>
      <c r="EZ467" s="31"/>
      <c r="FA467" s="31"/>
      <c r="FB467" s="31"/>
      <c r="FC467" s="31"/>
      <c r="FD467" s="31"/>
      <c r="FE467" s="31"/>
      <c r="FF467" s="31"/>
      <c r="FG467" s="31"/>
      <c r="FH467" s="31"/>
      <c r="FI467" s="31"/>
      <c r="FJ467" s="31"/>
      <c r="FK467" s="31"/>
      <c r="FL467" s="31"/>
      <c r="FM467" s="31"/>
      <c r="FN467" s="31"/>
      <c r="FO467" s="31"/>
      <c r="FP467" s="31"/>
      <c r="FQ467" s="31"/>
      <c r="FR467" s="31"/>
      <c r="FS467" s="31"/>
      <c r="FT467" s="31"/>
      <c r="FU467" s="31"/>
      <c r="FV467" s="31"/>
      <c r="FW467" s="31"/>
      <c r="FX467" s="31"/>
      <c r="FY467" s="31"/>
      <c r="FZ467" s="31"/>
      <c r="GA467" s="31"/>
      <c r="GB467" s="31"/>
      <c r="GC467" s="31"/>
      <c r="GD467" s="31"/>
      <c r="GE467" s="31"/>
      <c r="GF467" s="31"/>
      <c r="GG467" s="31"/>
      <c r="GH467" s="31"/>
      <c r="GI467" s="31"/>
      <c r="GJ467" s="31"/>
      <c r="GK467" s="31"/>
      <c r="GL467" s="31"/>
      <c r="GM467" s="31"/>
      <c r="GN467" s="31"/>
      <c r="GO467" s="31"/>
      <c r="GP467" s="31"/>
      <c r="GQ467" s="31"/>
      <c r="GR467" s="31"/>
      <c r="GS467" s="31"/>
      <c r="GT467" s="31"/>
      <c r="GU467" s="31"/>
      <c r="GV467" s="31"/>
      <c r="GW467" s="31"/>
      <c r="GX467" s="31"/>
      <c r="GY467" s="31"/>
      <c r="GZ467" s="31"/>
      <c r="HA467" s="31"/>
      <c r="HB467" s="31"/>
      <c r="HC467" s="31"/>
      <c r="HD467" s="31"/>
      <c r="HE467" s="31"/>
      <c r="HF467" s="31"/>
      <c r="HG467" s="31"/>
      <c r="HH467" s="31"/>
      <c r="HI467" s="31"/>
      <c r="HJ467" s="31"/>
      <c r="HK467" s="31"/>
      <c r="HL467" s="31"/>
    </row>
    <row r="468" spans="1:220" ht="12.75">
      <c r="A468" s="22"/>
      <c r="B468" s="15"/>
      <c r="C468" s="15"/>
      <c r="D468" s="15"/>
      <c r="E468" s="15"/>
      <c r="DR468" s="31"/>
      <c r="DS468" s="31"/>
      <c r="DT468" s="31"/>
      <c r="DU468" s="31"/>
      <c r="DV468" s="31"/>
      <c r="DW468" s="31"/>
      <c r="DX468" s="31"/>
      <c r="DY468" s="31"/>
      <c r="DZ468" s="31"/>
      <c r="EA468" s="31"/>
      <c r="EB468" s="31"/>
      <c r="EC468" s="31"/>
      <c r="ED468" s="31"/>
      <c r="EE468" s="31"/>
      <c r="EF468" s="31"/>
      <c r="EG468" s="31"/>
      <c r="EH468" s="31"/>
      <c r="EI468" s="31"/>
      <c r="EJ468" s="31"/>
      <c r="EK468" s="31"/>
      <c r="EL468" s="31"/>
      <c r="EM468" s="31"/>
      <c r="EN468" s="31"/>
      <c r="EO468" s="31"/>
      <c r="EP468" s="31"/>
      <c r="EQ468" s="31"/>
      <c r="ER468" s="31"/>
      <c r="ES468" s="31"/>
      <c r="ET468" s="31"/>
      <c r="EU468" s="31"/>
      <c r="EV468" s="31"/>
      <c r="EW468" s="31"/>
      <c r="EX468" s="31"/>
      <c r="EY468" s="31"/>
      <c r="EZ468" s="31"/>
      <c r="FA468" s="31"/>
      <c r="FB468" s="31"/>
      <c r="FC468" s="31"/>
      <c r="FD468" s="31"/>
      <c r="FE468" s="31"/>
      <c r="FF468" s="31"/>
      <c r="FG468" s="31"/>
      <c r="FH468" s="31"/>
      <c r="FI468" s="31"/>
      <c r="FJ468" s="31"/>
      <c r="FK468" s="31"/>
      <c r="FL468" s="31"/>
      <c r="FM468" s="31"/>
      <c r="FN468" s="31"/>
      <c r="FO468" s="31"/>
      <c r="FP468" s="31"/>
      <c r="FQ468" s="31"/>
      <c r="FR468" s="31"/>
      <c r="FS468" s="31"/>
      <c r="FT468" s="31"/>
      <c r="FU468" s="31"/>
      <c r="FV468" s="31"/>
      <c r="FW468" s="31"/>
      <c r="FX468" s="31"/>
      <c r="FY468" s="31"/>
      <c r="FZ468" s="31"/>
      <c r="GA468" s="31"/>
      <c r="GB468" s="31"/>
      <c r="GC468" s="31"/>
      <c r="GD468" s="31"/>
      <c r="GE468" s="31"/>
      <c r="GF468" s="31"/>
      <c r="GG468" s="31"/>
      <c r="GH468" s="31"/>
      <c r="GI468" s="31"/>
      <c r="GJ468" s="31"/>
      <c r="GK468" s="31"/>
      <c r="GL468" s="31"/>
      <c r="GM468" s="31"/>
      <c r="GN468" s="31"/>
      <c r="GO468" s="31"/>
      <c r="GP468" s="31"/>
      <c r="GQ468" s="31"/>
      <c r="GR468" s="31"/>
      <c r="GS468" s="31"/>
      <c r="GT468" s="31"/>
      <c r="GU468" s="31"/>
      <c r="GV468" s="31"/>
      <c r="GW468" s="31"/>
      <c r="GX468" s="31"/>
      <c r="GY468" s="31"/>
      <c r="GZ468" s="31"/>
      <c r="HA468" s="31"/>
      <c r="HB468" s="31"/>
      <c r="HC468" s="31"/>
      <c r="HD468" s="31"/>
      <c r="HE468" s="31"/>
      <c r="HF468" s="31"/>
      <c r="HG468" s="31"/>
      <c r="HH468" s="31"/>
      <c r="HI468" s="31"/>
      <c r="HJ468" s="31"/>
      <c r="HK468" s="31"/>
      <c r="HL468" s="31"/>
    </row>
    <row r="469" spans="1:220" ht="12.75">
      <c r="A469" s="24"/>
      <c r="B469" s="15"/>
      <c r="C469" s="15"/>
      <c r="D469" s="15"/>
      <c r="E469" s="15"/>
      <c r="DR469" s="31"/>
      <c r="DS469" s="31"/>
      <c r="DT469" s="31"/>
      <c r="DU469" s="31"/>
      <c r="DV469" s="31"/>
      <c r="DW469" s="31"/>
      <c r="DX469" s="31"/>
      <c r="DY469" s="31"/>
      <c r="DZ469" s="31"/>
      <c r="EA469" s="31"/>
      <c r="EB469" s="31"/>
      <c r="EC469" s="31"/>
      <c r="ED469" s="31"/>
      <c r="EE469" s="31"/>
      <c r="EF469" s="31"/>
      <c r="EG469" s="31"/>
      <c r="EH469" s="31"/>
      <c r="EI469" s="31"/>
      <c r="EJ469" s="31"/>
      <c r="EK469" s="31"/>
      <c r="EL469" s="31"/>
      <c r="EM469" s="31"/>
      <c r="EN469" s="31"/>
      <c r="EO469" s="31"/>
      <c r="EP469" s="31"/>
      <c r="EQ469" s="31"/>
      <c r="ER469" s="31"/>
      <c r="ES469" s="31"/>
      <c r="ET469" s="31"/>
      <c r="EU469" s="31"/>
      <c r="EV469" s="31"/>
      <c r="EW469" s="31"/>
      <c r="EX469" s="31"/>
      <c r="EY469" s="31"/>
      <c r="EZ469" s="31"/>
      <c r="FA469" s="31"/>
      <c r="FB469" s="31"/>
      <c r="FC469" s="31"/>
      <c r="FD469" s="31"/>
      <c r="FE469" s="31"/>
      <c r="FF469" s="31"/>
      <c r="FG469" s="31"/>
      <c r="FH469" s="31"/>
      <c r="FI469" s="31"/>
      <c r="FJ469" s="31"/>
      <c r="FK469" s="31"/>
      <c r="FL469" s="31"/>
      <c r="FM469" s="31"/>
      <c r="FN469" s="31"/>
      <c r="FO469" s="31"/>
      <c r="FP469" s="31"/>
      <c r="FQ469" s="31"/>
      <c r="FR469" s="31"/>
      <c r="FS469" s="31"/>
      <c r="FT469" s="31"/>
      <c r="FU469" s="31"/>
      <c r="FV469" s="31"/>
      <c r="FW469" s="31"/>
      <c r="FX469" s="31"/>
      <c r="FY469" s="31"/>
      <c r="FZ469" s="31"/>
      <c r="GA469" s="31"/>
      <c r="GB469" s="31"/>
      <c r="GC469" s="31"/>
      <c r="GD469" s="31"/>
      <c r="GE469" s="31"/>
      <c r="GF469" s="31"/>
      <c r="GG469" s="31"/>
      <c r="GH469" s="31"/>
      <c r="GI469" s="31"/>
      <c r="GJ469" s="31"/>
      <c r="GK469" s="31"/>
      <c r="GL469" s="31"/>
      <c r="GM469" s="31"/>
      <c r="GN469" s="31"/>
      <c r="GO469" s="31"/>
      <c r="GP469" s="31"/>
      <c r="GQ469" s="31"/>
      <c r="GR469" s="31"/>
      <c r="GS469" s="31"/>
      <c r="GT469" s="31"/>
      <c r="GU469" s="31"/>
      <c r="GV469" s="31"/>
      <c r="GW469" s="31"/>
      <c r="GX469" s="31"/>
      <c r="GY469" s="31"/>
      <c r="GZ469" s="31"/>
      <c r="HA469" s="31"/>
      <c r="HB469" s="31"/>
      <c r="HC469" s="31"/>
      <c r="HD469" s="31"/>
      <c r="HE469" s="31"/>
      <c r="HF469" s="31"/>
      <c r="HG469" s="31"/>
      <c r="HH469" s="31"/>
      <c r="HI469" s="31"/>
      <c r="HJ469" s="31"/>
      <c r="HK469" s="31"/>
      <c r="HL469" s="31"/>
    </row>
    <row r="470" spans="1:220" ht="12.75">
      <c r="A470" s="30"/>
      <c r="B470" s="29"/>
      <c r="C470" s="29"/>
      <c r="D470" s="29"/>
      <c r="E470" s="29"/>
      <c r="DR470" s="31"/>
      <c r="DS470" s="31"/>
      <c r="DT470" s="31"/>
      <c r="DU470" s="31"/>
      <c r="DV470" s="31"/>
      <c r="DW470" s="31"/>
      <c r="DX470" s="31"/>
      <c r="DY470" s="31"/>
      <c r="DZ470" s="31"/>
      <c r="EA470" s="31"/>
      <c r="EB470" s="31"/>
      <c r="EC470" s="31"/>
      <c r="ED470" s="31"/>
      <c r="EE470" s="31"/>
      <c r="EF470" s="31"/>
      <c r="EG470" s="31"/>
      <c r="EH470" s="31"/>
      <c r="EI470" s="31"/>
      <c r="EJ470" s="31"/>
      <c r="EK470" s="31"/>
      <c r="EL470" s="31"/>
      <c r="EM470" s="31"/>
      <c r="EN470" s="31"/>
      <c r="EO470" s="31"/>
      <c r="EP470" s="31"/>
      <c r="EQ470" s="31"/>
      <c r="ER470" s="31"/>
      <c r="ES470" s="31"/>
      <c r="ET470" s="31"/>
      <c r="EU470" s="31"/>
      <c r="EV470" s="31"/>
      <c r="EW470" s="31"/>
      <c r="EX470" s="31"/>
      <c r="EY470" s="31"/>
      <c r="EZ470" s="31"/>
      <c r="FA470" s="31"/>
      <c r="FB470" s="31"/>
      <c r="FC470" s="31"/>
      <c r="FD470" s="31"/>
      <c r="FE470" s="31"/>
      <c r="FF470" s="31"/>
      <c r="FG470" s="31"/>
      <c r="FH470" s="31"/>
      <c r="FI470" s="31"/>
      <c r="FJ470" s="31"/>
      <c r="FK470" s="31"/>
      <c r="FL470" s="31"/>
      <c r="FM470" s="31"/>
      <c r="FN470" s="31"/>
      <c r="FO470" s="31"/>
      <c r="FP470" s="31"/>
      <c r="FQ470" s="31"/>
      <c r="FR470" s="31"/>
      <c r="FS470" s="31"/>
      <c r="FT470" s="31"/>
      <c r="FU470" s="31"/>
      <c r="FV470" s="31"/>
      <c r="FW470" s="31"/>
      <c r="FX470" s="31"/>
      <c r="FY470" s="31"/>
      <c r="FZ470" s="31"/>
      <c r="GA470" s="31"/>
      <c r="GB470" s="31"/>
      <c r="GC470" s="31"/>
      <c r="GD470" s="31"/>
      <c r="GE470" s="31"/>
      <c r="GF470" s="31"/>
      <c r="GG470" s="31"/>
      <c r="GH470" s="31"/>
      <c r="GI470" s="31"/>
      <c r="GJ470" s="31"/>
      <c r="GK470" s="31"/>
      <c r="GL470" s="31"/>
      <c r="GM470" s="31"/>
      <c r="GN470" s="31"/>
      <c r="GO470" s="31"/>
      <c r="GP470" s="31"/>
      <c r="GQ470" s="31"/>
      <c r="GR470" s="31"/>
      <c r="GS470" s="31"/>
      <c r="GT470" s="31"/>
      <c r="GU470" s="31"/>
      <c r="GV470" s="31"/>
      <c r="GW470" s="31"/>
      <c r="GX470" s="31"/>
      <c r="GY470" s="31"/>
      <c r="GZ470" s="31"/>
      <c r="HA470" s="31"/>
      <c r="HB470" s="31"/>
      <c r="HC470" s="31"/>
      <c r="HD470" s="31"/>
      <c r="HE470" s="31"/>
      <c r="HF470" s="31"/>
      <c r="HG470" s="31"/>
      <c r="HH470" s="31"/>
      <c r="HI470" s="31"/>
      <c r="HJ470" s="31"/>
      <c r="HK470" s="31"/>
      <c r="HL470" s="31"/>
    </row>
    <row r="471" spans="1:5" s="31" customFormat="1" ht="12.75">
      <c r="A471" s="30"/>
      <c r="B471" s="29"/>
      <c r="C471" s="29"/>
      <c r="D471" s="29"/>
      <c r="E471" s="29"/>
    </row>
    <row r="472" spans="1:5" s="31" customFormat="1" ht="12.75">
      <c r="A472" s="30"/>
      <c r="B472" s="29"/>
      <c r="C472" s="29"/>
      <c r="D472" s="29"/>
      <c r="E472" s="29"/>
    </row>
    <row r="473" spans="1:5" s="31" customFormat="1" ht="12.75">
      <c r="A473" s="30"/>
      <c r="B473" s="29"/>
      <c r="C473" s="29"/>
      <c r="D473" s="29"/>
      <c r="E473" s="29"/>
    </row>
    <row r="474" spans="1:5" s="31" customFormat="1" ht="12.75">
      <c r="A474" s="30"/>
      <c r="B474" s="29"/>
      <c r="C474" s="29"/>
      <c r="D474" s="29"/>
      <c r="E474" s="29"/>
    </row>
    <row r="475" spans="1:5" s="31" customFormat="1" ht="12.75">
      <c r="A475" s="30"/>
      <c r="B475" s="29"/>
      <c r="C475" s="29"/>
      <c r="D475" s="29"/>
      <c r="E475" s="29"/>
    </row>
    <row r="476" spans="1:5" s="31" customFormat="1" ht="12.75">
      <c r="A476" s="30"/>
      <c r="B476" s="29"/>
      <c r="C476" s="29"/>
      <c r="D476" s="29"/>
      <c r="E476" s="29"/>
    </row>
    <row r="477" spans="1:5" s="31" customFormat="1" ht="12.75">
      <c r="A477" s="30"/>
      <c r="B477" s="29"/>
      <c r="C477" s="29"/>
      <c r="D477" s="29"/>
      <c r="E477" s="29"/>
    </row>
    <row r="478" spans="1:5" s="31" customFormat="1" ht="12.75">
      <c r="A478" s="30"/>
      <c r="B478" s="29"/>
      <c r="C478" s="29"/>
      <c r="D478" s="29"/>
      <c r="E478" s="29"/>
    </row>
    <row r="479" spans="1:5" s="31" customFormat="1" ht="12.75">
      <c r="A479" s="30"/>
      <c r="B479" s="29"/>
      <c r="C479" s="29"/>
      <c r="D479" s="29"/>
      <c r="E479" s="29"/>
    </row>
    <row r="480" spans="1:5" s="31" customFormat="1" ht="12.75">
      <c r="A480" s="30"/>
      <c r="B480" s="29"/>
      <c r="C480" s="29"/>
      <c r="D480" s="29"/>
      <c r="E480" s="29"/>
    </row>
    <row r="481" spans="1:5" s="31" customFormat="1" ht="12.75">
      <c r="A481" s="30"/>
      <c r="B481" s="29"/>
      <c r="C481" s="29"/>
      <c r="D481" s="29"/>
      <c r="E481" s="29"/>
    </row>
    <row r="482" spans="1:5" s="31" customFormat="1" ht="12.75">
      <c r="A482" s="30"/>
      <c r="B482" s="29"/>
      <c r="C482" s="29"/>
      <c r="D482" s="29"/>
      <c r="E482" s="29"/>
    </row>
    <row r="483" spans="1:5" s="31" customFormat="1" ht="12.75">
      <c r="A483" s="30"/>
      <c r="B483" s="29"/>
      <c r="C483" s="29"/>
      <c r="D483" s="29"/>
      <c r="E483" s="29"/>
    </row>
    <row r="484" spans="1:5" s="31" customFormat="1" ht="12.75">
      <c r="A484" s="30"/>
      <c r="B484" s="29"/>
      <c r="C484" s="29"/>
      <c r="D484" s="29"/>
      <c r="E484" s="29"/>
    </row>
    <row r="485" spans="1:5" s="31" customFormat="1" ht="12.75">
      <c r="A485" s="30"/>
      <c r="B485" s="29"/>
      <c r="C485" s="29"/>
      <c r="D485" s="29"/>
      <c r="E485" s="29"/>
    </row>
    <row r="486" spans="1:5" s="31" customFormat="1" ht="12.75">
      <c r="A486" s="30"/>
      <c r="B486" s="29"/>
      <c r="C486" s="29"/>
      <c r="D486" s="29"/>
      <c r="E486" s="29"/>
    </row>
    <row r="487" spans="1:220" ht="12.75">
      <c r="A487" s="30"/>
      <c r="B487" s="29"/>
      <c r="C487" s="29"/>
      <c r="D487" s="29"/>
      <c r="E487" s="29"/>
      <c r="DR487" s="31"/>
      <c r="DS487" s="31"/>
      <c r="DT487" s="31"/>
      <c r="DU487" s="31"/>
      <c r="DV487" s="31"/>
      <c r="DW487" s="31"/>
      <c r="DX487" s="31"/>
      <c r="DY487" s="31"/>
      <c r="DZ487" s="31"/>
      <c r="EA487" s="31"/>
      <c r="EB487" s="31"/>
      <c r="EC487" s="31"/>
      <c r="ED487" s="31"/>
      <c r="EE487" s="31"/>
      <c r="EF487" s="31"/>
      <c r="EG487" s="31"/>
      <c r="EH487" s="31"/>
      <c r="EI487" s="31"/>
      <c r="EJ487" s="31"/>
      <c r="EK487" s="31"/>
      <c r="EL487" s="31"/>
      <c r="EM487" s="31"/>
      <c r="EN487" s="31"/>
      <c r="EO487" s="31"/>
      <c r="EP487" s="31"/>
      <c r="EQ487" s="31"/>
      <c r="ER487" s="31"/>
      <c r="ES487" s="31"/>
      <c r="ET487" s="31"/>
      <c r="EU487" s="31"/>
      <c r="EV487" s="31"/>
      <c r="EW487" s="31"/>
      <c r="EX487" s="31"/>
      <c r="EY487" s="31"/>
      <c r="EZ487" s="31"/>
      <c r="FA487" s="31"/>
      <c r="FB487" s="31"/>
      <c r="FC487" s="31"/>
      <c r="FD487" s="31"/>
      <c r="FE487" s="31"/>
      <c r="FF487" s="31"/>
      <c r="FG487" s="31"/>
      <c r="FH487" s="31"/>
      <c r="FI487" s="31"/>
      <c r="FJ487" s="31"/>
      <c r="FK487" s="31"/>
      <c r="FL487" s="31"/>
      <c r="FM487" s="31"/>
      <c r="FN487" s="31"/>
      <c r="FO487" s="31"/>
      <c r="FP487" s="31"/>
      <c r="FQ487" s="31"/>
      <c r="FR487" s="31"/>
      <c r="FS487" s="31"/>
      <c r="FT487" s="31"/>
      <c r="FU487" s="31"/>
      <c r="FV487" s="31"/>
      <c r="FW487" s="31"/>
      <c r="FX487" s="31"/>
      <c r="FY487" s="31"/>
      <c r="FZ487" s="31"/>
      <c r="GA487" s="31"/>
      <c r="GB487" s="31"/>
      <c r="GC487" s="31"/>
      <c r="GD487" s="31"/>
      <c r="GE487" s="31"/>
      <c r="GF487" s="31"/>
      <c r="GG487" s="31"/>
      <c r="GH487" s="31"/>
      <c r="GI487" s="31"/>
      <c r="GJ487" s="31"/>
      <c r="GK487" s="31"/>
      <c r="GL487" s="31"/>
      <c r="GM487" s="31"/>
      <c r="GN487" s="31"/>
      <c r="GO487" s="31"/>
      <c r="GP487" s="31"/>
      <c r="GQ487" s="31"/>
      <c r="GR487" s="31"/>
      <c r="GS487" s="31"/>
      <c r="GT487" s="31"/>
      <c r="GU487" s="31"/>
      <c r="GV487" s="31"/>
      <c r="GW487" s="31"/>
      <c r="GX487" s="31"/>
      <c r="GY487" s="31"/>
      <c r="GZ487" s="31"/>
      <c r="HA487" s="31"/>
      <c r="HB487" s="31"/>
      <c r="HC487" s="31"/>
      <c r="HD487" s="31"/>
      <c r="HE487" s="31"/>
      <c r="HF487" s="31"/>
      <c r="HG487" s="31"/>
      <c r="HH487" s="31"/>
      <c r="HI487" s="31"/>
      <c r="HJ487" s="31"/>
      <c r="HK487" s="31"/>
      <c r="HL487" s="31"/>
    </row>
    <row r="488" spans="1:220" ht="12.75">
      <c r="A488" s="30"/>
      <c r="B488" s="29"/>
      <c r="C488" s="29"/>
      <c r="D488" s="29"/>
      <c r="E488" s="29"/>
      <c r="DR488" s="31"/>
      <c r="DS488" s="31"/>
      <c r="DT488" s="31"/>
      <c r="DU488" s="31"/>
      <c r="DV488" s="31"/>
      <c r="DW488" s="31"/>
      <c r="DX488" s="31"/>
      <c r="DY488" s="31"/>
      <c r="DZ488" s="31"/>
      <c r="EA488" s="31"/>
      <c r="EB488" s="31"/>
      <c r="EC488" s="31"/>
      <c r="ED488" s="31"/>
      <c r="EE488" s="31"/>
      <c r="EF488" s="31"/>
      <c r="EG488" s="31"/>
      <c r="EH488" s="31"/>
      <c r="EI488" s="31"/>
      <c r="EJ488" s="31"/>
      <c r="EK488" s="31"/>
      <c r="EL488" s="31"/>
      <c r="EM488" s="31"/>
      <c r="EN488" s="31"/>
      <c r="EO488" s="31"/>
      <c r="EP488" s="31"/>
      <c r="EQ488" s="31"/>
      <c r="ER488" s="31"/>
      <c r="ES488" s="31"/>
      <c r="ET488" s="31"/>
      <c r="EU488" s="31"/>
      <c r="EV488" s="31"/>
      <c r="EW488" s="31"/>
      <c r="EX488" s="31"/>
      <c r="EY488" s="31"/>
      <c r="EZ488" s="31"/>
      <c r="FA488" s="31"/>
      <c r="FB488" s="31"/>
      <c r="FC488" s="31"/>
      <c r="FD488" s="31"/>
      <c r="FE488" s="31"/>
      <c r="FF488" s="31"/>
      <c r="FG488" s="31"/>
      <c r="FH488" s="31"/>
      <c r="FI488" s="31"/>
      <c r="FJ488" s="31"/>
      <c r="FK488" s="31"/>
      <c r="FL488" s="31"/>
      <c r="FM488" s="31"/>
      <c r="FN488" s="31"/>
      <c r="FO488" s="31"/>
      <c r="FP488" s="31"/>
      <c r="FQ488" s="31"/>
      <c r="FR488" s="31"/>
      <c r="FS488" s="31"/>
      <c r="FT488" s="31"/>
      <c r="FU488" s="31"/>
      <c r="FV488" s="31"/>
      <c r="FW488" s="31"/>
      <c r="FX488" s="31"/>
      <c r="FY488" s="31"/>
      <c r="FZ488" s="31"/>
      <c r="GA488" s="31"/>
      <c r="GB488" s="31"/>
      <c r="GC488" s="31"/>
      <c r="GD488" s="31"/>
      <c r="GE488" s="31"/>
      <c r="GF488" s="31"/>
      <c r="GG488" s="31"/>
      <c r="GH488" s="31"/>
      <c r="GI488" s="31"/>
      <c r="GJ488" s="31"/>
      <c r="GK488" s="31"/>
      <c r="GL488" s="31"/>
      <c r="GM488" s="31"/>
      <c r="GN488" s="31"/>
      <c r="GO488" s="31"/>
      <c r="GP488" s="31"/>
      <c r="GQ488" s="31"/>
      <c r="GR488" s="31"/>
      <c r="GS488" s="31"/>
      <c r="GT488" s="31"/>
      <c r="GU488" s="31"/>
      <c r="GV488" s="31"/>
      <c r="GW488" s="31"/>
      <c r="GX488" s="31"/>
      <c r="GY488" s="31"/>
      <c r="GZ488" s="31"/>
      <c r="HA488" s="31"/>
      <c r="HB488" s="31"/>
      <c r="HC488" s="31"/>
      <c r="HD488" s="31"/>
      <c r="HE488" s="31"/>
      <c r="HF488" s="31"/>
      <c r="HG488" s="31"/>
      <c r="HH488" s="31"/>
      <c r="HI488" s="31"/>
      <c r="HJ488" s="31"/>
      <c r="HK488" s="31"/>
      <c r="HL488" s="31"/>
    </row>
    <row r="489" spans="1:220" ht="12.75">
      <c r="A489" s="30"/>
      <c r="B489" s="29"/>
      <c r="C489" s="29"/>
      <c r="D489" s="29"/>
      <c r="E489" s="29"/>
      <c r="DR489" s="31"/>
      <c r="DS489" s="31"/>
      <c r="DT489" s="31"/>
      <c r="DU489" s="31"/>
      <c r="DV489" s="31"/>
      <c r="DW489" s="31"/>
      <c r="DX489" s="31"/>
      <c r="DY489" s="31"/>
      <c r="DZ489" s="31"/>
      <c r="EA489" s="31"/>
      <c r="EB489" s="31"/>
      <c r="EC489" s="31"/>
      <c r="ED489" s="31"/>
      <c r="EE489" s="31"/>
      <c r="EF489" s="31"/>
      <c r="EG489" s="31"/>
      <c r="EH489" s="31"/>
      <c r="EI489" s="31"/>
      <c r="EJ489" s="31"/>
      <c r="EK489" s="31"/>
      <c r="EL489" s="31"/>
      <c r="EM489" s="31"/>
      <c r="EN489" s="31"/>
      <c r="EO489" s="31"/>
      <c r="EP489" s="31"/>
      <c r="EQ489" s="31"/>
      <c r="ER489" s="31"/>
      <c r="ES489" s="31"/>
      <c r="ET489" s="31"/>
      <c r="EU489" s="31"/>
      <c r="EV489" s="31"/>
      <c r="EW489" s="31"/>
      <c r="EX489" s="31"/>
      <c r="EY489" s="31"/>
      <c r="EZ489" s="31"/>
      <c r="FA489" s="31"/>
      <c r="FB489" s="31"/>
      <c r="FC489" s="31"/>
      <c r="FD489" s="31"/>
      <c r="FE489" s="31"/>
      <c r="FF489" s="31"/>
      <c r="FG489" s="31"/>
      <c r="FH489" s="31"/>
      <c r="FI489" s="31"/>
      <c r="FJ489" s="31"/>
      <c r="FK489" s="31"/>
      <c r="FL489" s="31"/>
      <c r="FM489" s="31"/>
      <c r="FN489" s="31"/>
      <c r="FO489" s="31"/>
      <c r="FP489" s="31"/>
      <c r="FQ489" s="31"/>
      <c r="FR489" s="31"/>
      <c r="FS489" s="31"/>
      <c r="FT489" s="31"/>
      <c r="FU489" s="31"/>
      <c r="FV489" s="31"/>
      <c r="FW489" s="31"/>
      <c r="FX489" s="31"/>
      <c r="FY489" s="31"/>
      <c r="FZ489" s="31"/>
      <c r="GA489" s="31"/>
      <c r="GB489" s="31"/>
      <c r="GC489" s="31"/>
      <c r="GD489" s="31"/>
      <c r="GE489" s="31"/>
      <c r="GF489" s="31"/>
      <c r="GG489" s="31"/>
      <c r="GH489" s="31"/>
      <c r="GI489" s="31"/>
      <c r="GJ489" s="31"/>
      <c r="GK489" s="31"/>
      <c r="GL489" s="31"/>
      <c r="GM489" s="31"/>
      <c r="GN489" s="31"/>
      <c r="GO489" s="31"/>
      <c r="GP489" s="31"/>
      <c r="GQ489" s="31"/>
      <c r="GR489" s="31"/>
      <c r="GS489" s="31"/>
      <c r="GT489" s="31"/>
      <c r="GU489" s="31"/>
      <c r="GV489" s="31"/>
      <c r="GW489" s="31"/>
      <c r="GX489" s="31"/>
      <c r="GY489" s="31"/>
      <c r="GZ489" s="31"/>
      <c r="HA489" s="31"/>
      <c r="HB489" s="31"/>
      <c r="HC489" s="31"/>
      <c r="HD489" s="31"/>
      <c r="HE489" s="31"/>
      <c r="HF489" s="31"/>
      <c r="HG489" s="31"/>
      <c r="HH489" s="31"/>
      <c r="HI489" s="31"/>
      <c r="HJ489" s="31"/>
      <c r="HK489" s="31"/>
      <c r="HL489" s="31"/>
    </row>
    <row r="490" spans="1:220" ht="12.75">
      <c r="A490" s="30"/>
      <c r="B490" s="29"/>
      <c r="C490" s="29"/>
      <c r="D490" s="29"/>
      <c r="E490" s="29"/>
      <c r="DR490" s="31"/>
      <c r="DS490" s="31"/>
      <c r="DT490" s="31"/>
      <c r="DU490" s="31"/>
      <c r="DV490" s="31"/>
      <c r="DW490" s="31"/>
      <c r="DX490" s="31"/>
      <c r="DY490" s="31"/>
      <c r="DZ490" s="31"/>
      <c r="EA490" s="31"/>
      <c r="EB490" s="31"/>
      <c r="EC490" s="31"/>
      <c r="ED490" s="31"/>
      <c r="EE490" s="31"/>
      <c r="EF490" s="31"/>
      <c r="EG490" s="31"/>
      <c r="EH490" s="31"/>
      <c r="EI490" s="31"/>
      <c r="EJ490" s="31"/>
      <c r="EK490" s="31"/>
      <c r="EL490" s="31"/>
      <c r="EM490" s="31"/>
      <c r="EN490" s="31"/>
      <c r="EO490" s="31"/>
      <c r="EP490" s="31"/>
      <c r="EQ490" s="31"/>
      <c r="ER490" s="31"/>
      <c r="ES490" s="31"/>
      <c r="ET490" s="31"/>
      <c r="EU490" s="31"/>
      <c r="EV490" s="31"/>
      <c r="EW490" s="31"/>
      <c r="EX490" s="31"/>
      <c r="EY490" s="31"/>
      <c r="EZ490" s="31"/>
      <c r="FA490" s="31"/>
      <c r="FB490" s="31"/>
      <c r="FC490" s="31"/>
      <c r="FD490" s="31"/>
      <c r="FE490" s="31"/>
      <c r="FF490" s="31"/>
      <c r="FG490" s="31"/>
      <c r="FH490" s="31"/>
      <c r="FI490" s="31"/>
      <c r="FJ490" s="31"/>
      <c r="FK490" s="31"/>
      <c r="FL490" s="31"/>
      <c r="FM490" s="31"/>
      <c r="FN490" s="31"/>
      <c r="FO490" s="31"/>
      <c r="FP490" s="31"/>
      <c r="FQ490" s="31"/>
      <c r="FR490" s="31"/>
      <c r="FS490" s="31"/>
      <c r="FT490" s="31"/>
      <c r="FU490" s="31"/>
      <c r="FV490" s="31"/>
      <c r="FW490" s="31"/>
      <c r="FX490" s="31"/>
      <c r="FY490" s="31"/>
      <c r="FZ490" s="31"/>
      <c r="GA490" s="31"/>
      <c r="GB490" s="31"/>
      <c r="GC490" s="31"/>
      <c r="GD490" s="31"/>
      <c r="GE490" s="31"/>
      <c r="GF490" s="31"/>
      <c r="GG490" s="31"/>
      <c r="GH490" s="31"/>
      <c r="GI490" s="31"/>
      <c r="GJ490" s="31"/>
      <c r="GK490" s="31"/>
      <c r="GL490" s="31"/>
      <c r="GM490" s="31"/>
      <c r="GN490" s="31"/>
      <c r="GO490" s="31"/>
      <c r="GP490" s="31"/>
      <c r="GQ490" s="31"/>
      <c r="GR490" s="31"/>
      <c r="GS490" s="31"/>
      <c r="GT490" s="31"/>
      <c r="GU490" s="31"/>
      <c r="GV490" s="31"/>
      <c r="GW490" s="31"/>
      <c r="GX490" s="31"/>
      <c r="GY490" s="31"/>
      <c r="GZ490" s="31"/>
      <c r="HA490" s="31"/>
      <c r="HB490" s="31"/>
      <c r="HC490" s="31"/>
      <c r="HD490" s="31"/>
      <c r="HE490" s="31"/>
      <c r="HF490" s="31"/>
      <c r="HG490" s="31"/>
      <c r="HH490" s="31"/>
      <c r="HI490" s="31"/>
      <c r="HJ490" s="31"/>
      <c r="HK490" s="31"/>
      <c r="HL490" s="31"/>
    </row>
    <row r="491" spans="1:220" ht="12.75">
      <c r="A491" s="30"/>
      <c r="B491" s="29"/>
      <c r="C491" s="29"/>
      <c r="D491" s="29"/>
      <c r="E491" s="29"/>
      <c r="DR491" s="31"/>
      <c r="DS491" s="31"/>
      <c r="DT491" s="31"/>
      <c r="DU491" s="31"/>
      <c r="DV491" s="31"/>
      <c r="DW491" s="31"/>
      <c r="DX491" s="31"/>
      <c r="DY491" s="31"/>
      <c r="DZ491" s="31"/>
      <c r="EA491" s="31"/>
      <c r="EB491" s="31"/>
      <c r="EC491" s="31"/>
      <c r="ED491" s="31"/>
      <c r="EE491" s="31"/>
      <c r="EF491" s="31"/>
      <c r="EG491" s="31"/>
      <c r="EH491" s="31"/>
      <c r="EI491" s="31"/>
      <c r="EJ491" s="31"/>
      <c r="EK491" s="31"/>
      <c r="EL491" s="31"/>
      <c r="EM491" s="31"/>
      <c r="EN491" s="31"/>
      <c r="EO491" s="31"/>
      <c r="EP491" s="31"/>
      <c r="EQ491" s="31"/>
      <c r="ER491" s="31"/>
      <c r="ES491" s="31"/>
      <c r="ET491" s="31"/>
      <c r="EU491" s="31"/>
      <c r="EV491" s="31"/>
      <c r="EW491" s="31"/>
      <c r="EX491" s="31"/>
      <c r="EY491" s="31"/>
      <c r="EZ491" s="31"/>
      <c r="FA491" s="31"/>
      <c r="FB491" s="31"/>
      <c r="FC491" s="31"/>
      <c r="FD491" s="31"/>
      <c r="FE491" s="31"/>
      <c r="FF491" s="31"/>
      <c r="FG491" s="31"/>
      <c r="FH491" s="31"/>
      <c r="FI491" s="31"/>
      <c r="FJ491" s="31"/>
      <c r="FK491" s="31"/>
      <c r="FL491" s="31"/>
      <c r="FM491" s="31"/>
      <c r="FN491" s="31"/>
      <c r="FO491" s="31"/>
      <c r="FP491" s="31"/>
      <c r="FQ491" s="31"/>
      <c r="FR491" s="31"/>
      <c r="FS491" s="31"/>
      <c r="FT491" s="31"/>
      <c r="FU491" s="31"/>
      <c r="FV491" s="31"/>
      <c r="FW491" s="31"/>
      <c r="FX491" s="31"/>
      <c r="FY491" s="31"/>
      <c r="FZ491" s="31"/>
      <c r="GA491" s="31"/>
      <c r="GB491" s="31"/>
      <c r="GC491" s="31"/>
      <c r="GD491" s="31"/>
      <c r="GE491" s="31"/>
      <c r="GF491" s="31"/>
      <c r="GG491" s="31"/>
      <c r="GH491" s="31"/>
      <c r="GI491" s="31"/>
      <c r="GJ491" s="31"/>
      <c r="GK491" s="31"/>
      <c r="GL491" s="31"/>
      <c r="GM491" s="31"/>
      <c r="GN491" s="31"/>
      <c r="GO491" s="31"/>
      <c r="GP491" s="31"/>
      <c r="GQ491" s="31"/>
      <c r="GR491" s="31"/>
      <c r="GS491" s="31"/>
      <c r="GT491" s="31"/>
      <c r="GU491" s="31"/>
      <c r="GV491" s="31"/>
      <c r="GW491" s="31"/>
      <c r="GX491" s="31"/>
      <c r="GY491" s="31"/>
      <c r="GZ491" s="31"/>
      <c r="HA491" s="31"/>
      <c r="HB491" s="31"/>
      <c r="HC491" s="31"/>
      <c r="HD491" s="31"/>
      <c r="HE491" s="31"/>
      <c r="HF491" s="31"/>
      <c r="HG491" s="31"/>
      <c r="HH491" s="31"/>
      <c r="HI491" s="31"/>
      <c r="HJ491" s="31"/>
      <c r="HK491" s="31"/>
      <c r="HL491" s="31"/>
    </row>
    <row r="492" spans="1:220" ht="12.75">
      <c r="A492" s="30"/>
      <c r="B492" s="29"/>
      <c r="C492" s="29"/>
      <c r="D492" s="29"/>
      <c r="E492" s="29"/>
      <c r="DR492" s="31"/>
      <c r="DS492" s="31"/>
      <c r="DT492" s="31"/>
      <c r="DU492" s="31"/>
      <c r="DV492" s="31"/>
      <c r="DW492" s="31"/>
      <c r="DX492" s="31"/>
      <c r="DY492" s="31"/>
      <c r="DZ492" s="31"/>
      <c r="EA492" s="31"/>
      <c r="EB492" s="31"/>
      <c r="EC492" s="31"/>
      <c r="ED492" s="31"/>
      <c r="EE492" s="31"/>
      <c r="EF492" s="31"/>
      <c r="EG492" s="31"/>
      <c r="EH492" s="31"/>
      <c r="EI492" s="31"/>
      <c r="EJ492" s="31"/>
      <c r="EK492" s="31"/>
      <c r="EL492" s="31"/>
      <c r="EM492" s="31"/>
      <c r="EN492" s="31"/>
      <c r="EO492" s="31"/>
      <c r="EP492" s="31"/>
      <c r="EQ492" s="31"/>
      <c r="ER492" s="31"/>
      <c r="ES492" s="31"/>
      <c r="ET492" s="31"/>
      <c r="EU492" s="31"/>
      <c r="EV492" s="31"/>
      <c r="EW492" s="31"/>
      <c r="EX492" s="31"/>
      <c r="EY492" s="31"/>
      <c r="EZ492" s="31"/>
      <c r="FA492" s="31"/>
      <c r="FB492" s="31"/>
      <c r="FC492" s="31"/>
      <c r="FD492" s="31"/>
      <c r="FE492" s="31"/>
      <c r="FF492" s="31"/>
      <c r="FG492" s="31"/>
      <c r="FH492" s="31"/>
      <c r="FI492" s="31"/>
      <c r="FJ492" s="31"/>
      <c r="FK492" s="31"/>
      <c r="FL492" s="31"/>
      <c r="FM492" s="31"/>
      <c r="FN492" s="31"/>
      <c r="FO492" s="31"/>
      <c r="FP492" s="31"/>
      <c r="FQ492" s="31"/>
      <c r="FR492" s="31"/>
      <c r="FS492" s="31"/>
      <c r="FT492" s="31"/>
      <c r="FU492" s="31"/>
      <c r="FV492" s="31"/>
      <c r="FW492" s="31"/>
      <c r="FX492" s="31"/>
      <c r="FY492" s="31"/>
      <c r="FZ492" s="31"/>
      <c r="GA492" s="31"/>
      <c r="GB492" s="31"/>
      <c r="GC492" s="31"/>
      <c r="GD492" s="31"/>
      <c r="GE492" s="31"/>
      <c r="GF492" s="31"/>
      <c r="GG492" s="31"/>
      <c r="GH492" s="31"/>
      <c r="GI492" s="31"/>
      <c r="GJ492" s="31"/>
      <c r="GK492" s="31"/>
      <c r="GL492" s="31"/>
      <c r="GM492" s="31"/>
      <c r="GN492" s="31"/>
      <c r="GO492" s="31"/>
      <c r="GP492" s="31"/>
      <c r="GQ492" s="31"/>
      <c r="GR492" s="31"/>
      <c r="GS492" s="31"/>
      <c r="GT492" s="31"/>
      <c r="GU492" s="31"/>
      <c r="GV492" s="31"/>
      <c r="GW492" s="31"/>
      <c r="GX492" s="31"/>
      <c r="GY492" s="31"/>
      <c r="GZ492" s="31"/>
      <c r="HA492" s="31"/>
      <c r="HB492" s="31"/>
      <c r="HC492" s="31"/>
      <c r="HD492" s="31"/>
      <c r="HE492" s="31"/>
      <c r="HF492" s="31"/>
      <c r="HG492" s="31"/>
      <c r="HH492" s="31"/>
      <c r="HI492" s="31"/>
      <c r="HJ492" s="31"/>
      <c r="HK492" s="31"/>
      <c r="HL492" s="31"/>
    </row>
    <row r="493" spans="1:220" ht="12.75">
      <c r="A493" s="30"/>
      <c r="B493" s="29"/>
      <c r="C493" s="29"/>
      <c r="D493" s="29"/>
      <c r="E493" s="29"/>
      <c r="DR493" s="31"/>
      <c r="DS493" s="31"/>
      <c r="DT493" s="31"/>
      <c r="DU493" s="31"/>
      <c r="DV493" s="31"/>
      <c r="DW493" s="31"/>
      <c r="DX493" s="31"/>
      <c r="DY493" s="31"/>
      <c r="DZ493" s="31"/>
      <c r="EA493" s="31"/>
      <c r="EB493" s="31"/>
      <c r="EC493" s="31"/>
      <c r="ED493" s="31"/>
      <c r="EE493" s="31"/>
      <c r="EF493" s="31"/>
      <c r="EG493" s="31"/>
      <c r="EH493" s="31"/>
      <c r="EI493" s="31"/>
      <c r="EJ493" s="31"/>
      <c r="EK493" s="31"/>
      <c r="EL493" s="31"/>
      <c r="EM493" s="31"/>
      <c r="EN493" s="31"/>
      <c r="EO493" s="31"/>
      <c r="EP493" s="31"/>
      <c r="EQ493" s="31"/>
      <c r="ER493" s="31"/>
      <c r="ES493" s="31"/>
      <c r="ET493" s="31"/>
      <c r="EU493" s="31"/>
      <c r="EV493" s="31"/>
      <c r="EW493" s="31"/>
      <c r="EX493" s="31"/>
      <c r="EY493" s="31"/>
      <c r="EZ493" s="31"/>
      <c r="FA493" s="31"/>
      <c r="FB493" s="31"/>
      <c r="FC493" s="31"/>
      <c r="FD493" s="31"/>
      <c r="FE493" s="31"/>
      <c r="FF493" s="31"/>
      <c r="FG493" s="31"/>
      <c r="FH493" s="31"/>
      <c r="FI493" s="31"/>
      <c r="FJ493" s="31"/>
      <c r="FK493" s="31"/>
      <c r="FL493" s="31"/>
      <c r="FM493" s="31"/>
      <c r="FN493" s="31"/>
      <c r="FO493" s="31"/>
      <c r="FP493" s="31"/>
      <c r="FQ493" s="31"/>
      <c r="FR493" s="31"/>
      <c r="FS493" s="31"/>
      <c r="FT493" s="31"/>
      <c r="FU493" s="31"/>
      <c r="FV493" s="31"/>
      <c r="FW493" s="31"/>
      <c r="FX493" s="31"/>
      <c r="FY493" s="31"/>
      <c r="FZ493" s="31"/>
      <c r="GA493" s="31"/>
      <c r="GB493" s="31"/>
      <c r="GC493" s="31"/>
      <c r="GD493" s="31"/>
      <c r="GE493" s="31"/>
      <c r="GF493" s="31"/>
      <c r="GG493" s="31"/>
      <c r="GH493" s="31"/>
      <c r="GI493" s="31"/>
      <c r="GJ493" s="31"/>
      <c r="GK493" s="31"/>
      <c r="GL493" s="31"/>
      <c r="GM493" s="31"/>
      <c r="GN493" s="31"/>
      <c r="GO493" s="31"/>
      <c r="GP493" s="31"/>
      <c r="GQ493" s="31"/>
      <c r="GR493" s="31"/>
      <c r="GS493" s="31"/>
      <c r="GT493" s="31"/>
      <c r="GU493" s="31"/>
      <c r="GV493" s="31"/>
      <c r="GW493" s="31"/>
      <c r="GX493" s="31"/>
      <c r="GY493" s="31"/>
      <c r="GZ493" s="31"/>
      <c r="HA493" s="31"/>
      <c r="HB493" s="31"/>
      <c r="HC493" s="31"/>
      <c r="HD493" s="31"/>
      <c r="HE493" s="31"/>
      <c r="HF493" s="31"/>
      <c r="HG493" s="31"/>
      <c r="HH493" s="31"/>
      <c r="HI493" s="31"/>
      <c r="HJ493" s="31"/>
      <c r="HK493" s="31"/>
      <c r="HL493" s="31"/>
    </row>
    <row r="494" spans="1:220" ht="12.75">
      <c r="A494" s="30"/>
      <c r="B494" s="29"/>
      <c r="C494" s="29"/>
      <c r="D494" s="29"/>
      <c r="E494" s="29"/>
      <c r="DR494" s="31"/>
      <c r="DS494" s="31"/>
      <c r="DT494" s="31"/>
      <c r="DU494" s="31"/>
      <c r="DV494" s="31"/>
      <c r="DW494" s="31"/>
      <c r="DX494" s="31"/>
      <c r="DY494" s="31"/>
      <c r="DZ494" s="31"/>
      <c r="EA494" s="31"/>
      <c r="EB494" s="31"/>
      <c r="EC494" s="31"/>
      <c r="ED494" s="31"/>
      <c r="EE494" s="31"/>
      <c r="EF494" s="31"/>
      <c r="EG494" s="31"/>
      <c r="EH494" s="31"/>
      <c r="EI494" s="31"/>
      <c r="EJ494" s="31"/>
      <c r="EK494" s="31"/>
      <c r="EL494" s="31"/>
      <c r="EM494" s="31"/>
      <c r="EN494" s="31"/>
      <c r="EO494" s="31"/>
      <c r="EP494" s="31"/>
      <c r="EQ494" s="31"/>
      <c r="ER494" s="31"/>
      <c r="ES494" s="31"/>
      <c r="ET494" s="31"/>
      <c r="EU494" s="31"/>
      <c r="EV494" s="31"/>
      <c r="EW494" s="31"/>
      <c r="EX494" s="31"/>
      <c r="EY494" s="31"/>
      <c r="EZ494" s="31"/>
      <c r="FA494" s="31"/>
      <c r="FB494" s="31"/>
      <c r="FC494" s="31"/>
      <c r="FD494" s="31"/>
      <c r="FE494" s="31"/>
      <c r="FF494" s="31"/>
      <c r="FG494" s="31"/>
      <c r="FH494" s="31"/>
      <c r="FI494" s="31"/>
      <c r="FJ494" s="31"/>
      <c r="FK494" s="31"/>
      <c r="FL494" s="31"/>
      <c r="FM494" s="31"/>
      <c r="FN494" s="31"/>
      <c r="FO494" s="31"/>
      <c r="FP494" s="31"/>
      <c r="FQ494" s="31"/>
      <c r="FR494" s="31"/>
      <c r="FS494" s="31"/>
      <c r="FT494" s="31"/>
      <c r="FU494" s="31"/>
      <c r="FV494" s="31"/>
      <c r="FW494" s="31"/>
      <c r="FX494" s="31"/>
      <c r="FY494" s="31"/>
      <c r="FZ494" s="31"/>
      <c r="GA494" s="31"/>
      <c r="GB494" s="31"/>
      <c r="GC494" s="31"/>
      <c r="GD494" s="31"/>
      <c r="GE494" s="31"/>
      <c r="GF494" s="31"/>
      <c r="GG494" s="31"/>
      <c r="GH494" s="31"/>
      <c r="GI494" s="31"/>
      <c r="GJ494" s="31"/>
      <c r="GK494" s="31"/>
      <c r="GL494" s="31"/>
      <c r="GM494" s="31"/>
      <c r="GN494" s="31"/>
      <c r="GO494" s="31"/>
      <c r="GP494" s="31"/>
      <c r="GQ494" s="31"/>
      <c r="GR494" s="31"/>
      <c r="GS494" s="31"/>
      <c r="GT494" s="31"/>
      <c r="GU494" s="31"/>
      <c r="GV494" s="31"/>
      <c r="GW494" s="31"/>
      <c r="GX494" s="31"/>
      <c r="GY494" s="31"/>
      <c r="GZ494" s="31"/>
      <c r="HA494" s="31"/>
      <c r="HB494" s="31"/>
      <c r="HC494" s="31"/>
      <c r="HD494" s="31"/>
      <c r="HE494" s="31"/>
      <c r="HF494" s="31"/>
      <c r="HG494" s="31"/>
      <c r="HH494" s="31"/>
      <c r="HI494" s="31"/>
      <c r="HJ494" s="31"/>
      <c r="HK494" s="31"/>
      <c r="HL494" s="31"/>
    </row>
    <row r="495" spans="1:220" ht="12.75">
      <c r="A495" s="30"/>
      <c r="B495" s="29"/>
      <c r="C495" s="29"/>
      <c r="D495" s="29"/>
      <c r="E495" s="29"/>
      <c r="DR495" s="31"/>
      <c r="DS495" s="31"/>
      <c r="DT495" s="31"/>
      <c r="DU495" s="31"/>
      <c r="DV495" s="31"/>
      <c r="DW495" s="31"/>
      <c r="DX495" s="31"/>
      <c r="DY495" s="31"/>
      <c r="DZ495" s="31"/>
      <c r="EA495" s="31"/>
      <c r="EB495" s="31"/>
      <c r="EC495" s="31"/>
      <c r="ED495" s="31"/>
      <c r="EE495" s="31"/>
      <c r="EF495" s="31"/>
      <c r="EG495" s="31"/>
      <c r="EH495" s="31"/>
      <c r="EI495" s="31"/>
      <c r="EJ495" s="31"/>
      <c r="EK495" s="31"/>
      <c r="EL495" s="31"/>
      <c r="EM495" s="31"/>
      <c r="EN495" s="31"/>
      <c r="EO495" s="31"/>
      <c r="EP495" s="31"/>
      <c r="EQ495" s="31"/>
      <c r="ER495" s="31"/>
      <c r="ES495" s="31"/>
      <c r="ET495" s="31"/>
      <c r="EU495" s="31"/>
      <c r="EV495" s="31"/>
      <c r="EW495" s="31"/>
      <c r="EX495" s="31"/>
      <c r="EY495" s="31"/>
      <c r="EZ495" s="31"/>
      <c r="FA495" s="31"/>
      <c r="FB495" s="31"/>
      <c r="FC495" s="31"/>
      <c r="FD495" s="31"/>
      <c r="FE495" s="31"/>
      <c r="FF495" s="31"/>
      <c r="FG495" s="31"/>
      <c r="FH495" s="31"/>
      <c r="FI495" s="31"/>
      <c r="FJ495" s="31"/>
      <c r="FK495" s="31"/>
      <c r="FL495" s="31"/>
      <c r="FM495" s="31"/>
      <c r="FN495" s="31"/>
      <c r="FO495" s="31"/>
      <c r="FP495" s="31"/>
      <c r="FQ495" s="31"/>
      <c r="FR495" s="31"/>
      <c r="FS495" s="31"/>
      <c r="FT495" s="31"/>
      <c r="FU495" s="31"/>
      <c r="FV495" s="31"/>
      <c r="FW495" s="31"/>
      <c r="FX495" s="31"/>
      <c r="FY495" s="31"/>
      <c r="FZ495" s="31"/>
      <c r="GA495" s="31"/>
      <c r="GB495" s="31"/>
      <c r="GC495" s="31"/>
      <c r="GD495" s="31"/>
      <c r="GE495" s="31"/>
      <c r="GF495" s="31"/>
      <c r="GG495" s="31"/>
      <c r="GH495" s="31"/>
      <c r="GI495" s="31"/>
      <c r="GJ495" s="31"/>
      <c r="GK495" s="31"/>
      <c r="GL495" s="31"/>
      <c r="GM495" s="31"/>
      <c r="GN495" s="31"/>
      <c r="GO495" s="31"/>
      <c r="GP495" s="31"/>
      <c r="GQ495" s="31"/>
      <c r="GR495" s="31"/>
      <c r="GS495" s="31"/>
      <c r="GT495" s="31"/>
      <c r="GU495" s="31"/>
      <c r="GV495" s="31"/>
      <c r="GW495" s="31"/>
      <c r="GX495" s="31"/>
      <c r="GY495" s="31"/>
      <c r="GZ495" s="31"/>
      <c r="HA495" s="31"/>
      <c r="HB495" s="31"/>
      <c r="HC495" s="31"/>
      <c r="HD495" s="31"/>
      <c r="HE495" s="31"/>
      <c r="HF495" s="31"/>
      <c r="HG495" s="31"/>
      <c r="HH495" s="31"/>
      <c r="HI495" s="31"/>
      <c r="HJ495" s="31"/>
      <c r="HK495" s="31"/>
      <c r="HL495" s="31"/>
    </row>
    <row r="496" spans="1:5" ht="12.75">
      <c r="A496" s="30"/>
      <c r="B496" s="29"/>
      <c r="C496" s="29"/>
      <c r="D496" s="29"/>
      <c r="E496" s="29"/>
    </row>
    <row r="497" spans="1:5" ht="12.75">
      <c r="A497" s="30"/>
      <c r="B497" s="29"/>
      <c r="C497" s="29"/>
      <c r="D497" s="29"/>
      <c r="E497" s="29"/>
    </row>
    <row r="498" spans="1:5" ht="12.75">
      <c r="A498" s="30"/>
      <c r="B498" s="29"/>
      <c r="C498" s="29"/>
      <c r="D498" s="29"/>
      <c r="E498" s="29"/>
    </row>
    <row r="499" spans="1:5" ht="12.75">
      <c r="A499" s="30"/>
      <c r="B499" s="29"/>
      <c r="C499" s="29"/>
      <c r="D499" s="29"/>
      <c r="E499" s="29"/>
    </row>
    <row r="500" spans="1:5" ht="12.75">
      <c r="A500" s="30"/>
      <c r="B500" s="29"/>
      <c r="C500" s="29"/>
      <c r="D500" s="29"/>
      <c r="E500" s="29"/>
    </row>
    <row r="501" spans="1:5" ht="12.75">
      <c r="A501" s="30"/>
      <c r="B501" s="29"/>
      <c r="C501" s="29"/>
      <c r="D501" s="29"/>
      <c r="E501" s="29"/>
    </row>
    <row r="502" spans="1:5" ht="12.75">
      <c r="A502" s="30"/>
      <c r="B502" s="29"/>
      <c r="C502" s="29"/>
      <c r="D502" s="29"/>
      <c r="E502" s="29"/>
    </row>
    <row r="503" spans="1:5" ht="12.75">
      <c r="A503" s="30"/>
      <c r="B503" s="29"/>
      <c r="C503" s="29"/>
      <c r="D503" s="29"/>
      <c r="E503" s="29"/>
    </row>
    <row r="504" spans="1:5" ht="12.75">
      <c r="A504" s="30"/>
      <c r="B504" s="29"/>
      <c r="C504" s="29"/>
      <c r="D504" s="29"/>
      <c r="E504" s="29"/>
    </row>
    <row r="505" spans="1:5" ht="12.75">
      <c r="A505" s="30"/>
      <c r="B505" s="29"/>
      <c r="C505" s="29"/>
      <c r="D505" s="29"/>
      <c r="E505" s="29"/>
    </row>
    <row r="506" spans="1:5" ht="12.75">
      <c r="A506" s="30"/>
      <c r="B506" s="29"/>
      <c r="C506" s="29"/>
      <c r="D506" s="29"/>
      <c r="E506" s="29"/>
    </row>
    <row r="507" spans="1:5" ht="12.75">
      <c r="A507" s="30"/>
      <c r="B507" s="29"/>
      <c r="C507" s="29"/>
      <c r="D507" s="29"/>
      <c r="E507" s="29"/>
    </row>
    <row r="508" spans="1:5" ht="12.75">
      <c r="A508" s="30"/>
      <c r="B508" s="29"/>
      <c r="C508" s="29"/>
      <c r="D508" s="29"/>
      <c r="E508" s="29"/>
    </row>
    <row r="509" spans="1:5" ht="12.75">
      <c r="A509" s="30"/>
      <c r="B509" s="29"/>
      <c r="C509" s="29"/>
      <c r="D509" s="29"/>
      <c r="E509" s="29"/>
    </row>
    <row r="510" spans="1:5" ht="12.75">
      <c r="A510" s="30"/>
      <c r="B510" s="29"/>
      <c r="C510" s="29"/>
      <c r="D510" s="29"/>
      <c r="E510" s="29"/>
    </row>
    <row r="511" spans="1:5" ht="12.75">
      <c r="A511" s="30"/>
      <c r="B511" s="29"/>
      <c r="C511" s="29"/>
      <c r="D511" s="29"/>
      <c r="E511" s="29"/>
    </row>
    <row r="512" spans="1:5" ht="12.75">
      <c r="A512" s="30"/>
      <c r="B512" s="29"/>
      <c r="C512" s="29"/>
      <c r="D512" s="29"/>
      <c r="E512" s="29"/>
    </row>
    <row r="513" spans="1:5" ht="12.75">
      <c r="A513" s="30"/>
      <c r="B513" s="29"/>
      <c r="C513" s="29"/>
      <c r="D513" s="29"/>
      <c r="E513" s="29"/>
    </row>
    <row r="514" spans="1:5" ht="12.75">
      <c r="A514" s="30"/>
      <c r="B514" s="29"/>
      <c r="C514" s="29"/>
      <c r="D514" s="29"/>
      <c r="E514" s="29"/>
    </row>
    <row r="515" spans="1:5" ht="12.75">
      <c r="A515" s="30"/>
      <c r="B515" s="29"/>
      <c r="C515" s="29"/>
      <c r="D515" s="29"/>
      <c r="E515" s="29"/>
    </row>
    <row r="516" spans="1:5" ht="12.75">
      <c r="A516" s="30"/>
      <c r="B516" s="29"/>
      <c r="C516" s="29"/>
      <c r="D516" s="29"/>
      <c r="E516" s="29"/>
    </row>
    <row r="517" spans="1:5" ht="12.75">
      <c r="A517" s="30"/>
      <c r="B517" s="29"/>
      <c r="C517" s="29"/>
      <c r="D517" s="29"/>
      <c r="E517" s="29"/>
    </row>
    <row r="518" spans="1:5" ht="12.75">
      <c r="A518" s="30"/>
      <c r="B518" s="29"/>
      <c r="C518" s="29"/>
      <c r="D518" s="29"/>
      <c r="E518" s="29"/>
    </row>
    <row r="519" spans="1:5" ht="12.75">
      <c r="A519" s="30"/>
      <c r="B519" s="29"/>
      <c r="C519" s="29"/>
      <c r="D519" s="29"/>
      <c r="E519" s="29"/>
    </row>
    <row r="520" spans="1:5" ht="12.75">
      <c r="A520" s="30"/>
      <c r="B520" s="29"/>
      <c r="C520" s="29"/>
      <c r="D520" s="29"/>
      <c r="E520" s="29"/>
    </row>
    <row r="521" spans="1:5" ht="12.75">
      <c r="A521" s="30"/>
      <c r="B521" s="29"/>
      <c r="C521" s="29"/>
      <c r="D521" s="29"/>
      <c r="E521" s="29"/>
    </row>
    <row r="522" spans="1:5" ht="12.75">
      <c r="A522" s="30"/>
      <c r="B522" s="29"/>
      <c r="C522" s="29"/>
      <c r="D522" s="29"/>
      <c r="E522" s="29"/>
    </row>
    <row r="523" spans="1:5" ht="12.75">
      <c r="A523" s="30"/>
      <c r="B523" s="29"/>
      <c r="C523" s="29"/>
      <c r="D523" s="29"/>
      <c r="E523" s="29"/>
    </row>
    <row r="524" spans="1:5" ht="12.75">
      <c r="A524" s="30"/>
      <c r="B524" s="29"/>
      <c r="C524" s="29"/>
      <c r="D524" s="29"/>
      <c r="E524" s="29"/>
    </row>
    <row r="525" spans="1:5" ht="12.75">
      <c r="A525" s="30"/>
      <c r="B525" s="29"/>
      <c r="C525" s="29"/>
      <c r="D525" s="29"/>
      <c r="E525" s="29"/>
    </row>
    <row r="526" spans="1:5" ht="12.75">
      <c r="A526" s="30"/>
      <c r="B526" s="29"/>
      <c r="C526" s="29"/>
      <c r="D526" s="29"/>
      <c r="E526" s="29"/>
    </row>
    <row r="527" spans="1:5" ht="12.75">
      <c r="A527" s="30"/>
      <c r="B527" s="29"/>
      <c r="C527" s="29"/>
      <c r="D527" s="29"/>
      <c r="E527" s="29"/>
    </row>
    <row r="528" spans="1:5" ht="12.75">
      <c r="A528" s="30"/>
      <c r="B528" s="29"/>
      <c r="C528" s="29"/>
      <c r="D528" s="29"/>
      <c r="E528" s="29"/>
    </row>
    <row r="529" spans="1:5" ht="12.75">
      <c r="A529" s="30"/>
      <c r="B529" s="29"/>
      <c r="C529" s="29"/>
      <c r="D529" s="29"/>
      <c r="E529" s="29"/>
    </row>
    <row r="530" spans="1:5" ht="12.75">
      <c r="A530" s="30"/>
      <c r="B530" s="29"/>
      <c r="C530" s="29"/>
      <c r="D530" s="29"/>
      <c r="E530" s="29"/>
    </row>
    <row r="531" spans="1:5" ht="12.75">
      <c r="A531" s="30"/>
      <c r="B531" s="29"/>
      <c r="C531" s="29"/>
      <c r="D531" s="29"/>
      <c r="E531" s="29"/>
    </row>
    <row r="532" spans="1:5" ht="12.75">
      <c r="A532" s="30"/>
      <c r="B532" s="29"/>
      <c r="C532" s="29"/>
      <c r="D532" s="29"/>
      <c r="E532" s="29"/>
    </row>
    <row r="533" spans="1:5" ht="12.75">
      <c r="A533" s="30"/>
      <c r="B533" s="29"/>
      <c r="C533" s="29"/>
      <c r="D533" s="29"/>
      <c r="E533" s="29"/>
    </row>
    <row r="534" spans="1:5" ht="12.75">
      <c r="A534" s="30"/>
      <c r="B534" s="29"/>
      <c r="C534" s="29"/>
      <c r="D534" s="29"/>
      <c r="E534" s="29"/>
    </row>
    <row r="535" spans="1:5" ht="12.75">
      <c r="A535" s="30"/>
      <c r="B535" s="29"/>
      <c r="C535" s="29"/>
      <c r="D535" s="29"/>
      <c r="E535" s="29"/>
    </row>
    <row r="536" spans="1:5" ht="12.75">
      <c r="A536" s="30"/>
      <c r="B536" s="29"/>
      <c r="C536" s="29"/>
      <c r="D536" s="29"/>
      <c r="E536" s="29"/>
    </row>
    <row r="537" spans="1:5" ht="12.75">
      <c r="A537" s="30"/>
      <c r="B537" s="29"/>
      <c r="C537" s="29"/>
      <c r="D537" s="29"/>
      <c r="E537" s="29"/>
    </row>
    <row r="538" spans="1:5" ht="12.75">
      <c r="A538" s="30"/>
      <c r="B538" s="29"/>
      <c r="C538" s="29"/>
      <c r="D538" s="29"/>
      <c r="E538" s="29"/>
    </row>
    <row r="539" spans="1:5" ht="12.75">
      <c r="A539" s="30"/>
      <c r="B539" s="29"/>
      <c r="C539" s="29"/>
      <c r="D539" s="29"/>
      <c r="E539" s="29"/>
    </row>
    <row r="540" spans="1:5" ht="12.75">
      <c r="A540" s="30"/>
      <c r="B540" s="29"/>
      <c r="C540" s="29"/>
      <c r="D540" s="29"/>
      <c r="E540" s="29"/>
    </row>
    <row r="541" spans="1:5" ht="12.75">
      <c r="A541" s="30"/>
      <c r="B541" s="29"/>
      <c r="C541" s="29"/>
      <c r="D541" s="29"/>
      <c r="E541" s="29"/>
    </row>
    <row r="542" spans="1:5" ht="12.75">
      <c r="A542" s="30"/>
      <c r="B542" s="29"/>
      <c r="C542" s="29"/>
      <c r="D542" s="29"/>
      <c r="E542" s="29"/>
    </row>
    <row r="543" spans="1:5" ht="12.75">
      <c r="A543" s="30"/>
      <c r="B543" s="29"/>
      <c r="C543" s="29"/>
      <c r="D543" s="29"/>
      <c r="E543" s="29"/>
    </row>
    <row r="544" spans="1:5" ht="12.75">
      <c r="A544" s="30"/>
      <c r="B544" s="29"/>
      <c r="C544" s="29"/>
      <c r="D544" s="29"/>
      <c r="E544" s="29"/>
    </row>
    <row r="545" spans="1:5" ht="12.75">
      <c r="A545" s="30"/>
      <c r="B545" s="29"/>
      <c r="C545" s="29"/>
      <c r="D545" s="29"/>
      <c r="E545" s="29"/>
    </row>
    <row r="546" spans="1:5" ht="12.75">
      <c r="A546" s="30"/>
      <c r="B546" s="29"/>
      <c r="C546" s="29"/>
      <c r="D546" s="29"/>
      <c r="E546" s="29"/>
    </row>
    <row r="547" spans="1:5" ht="12.75">
      <c r="A547" s="30"/>
      <c r="B547" s="29"/>
      <c r="C547" s="29"/>
      <c r="D547" s="29"/>
      <c r="E547" s="29"/>
    </row>
    <row r="548" spans="1:5" ht="12.75">
      <c r="A548" s="30"/>
      <c r="B548" s="29"/>
      <c r="C548" s="29"/>
      <c r="D548" s="29"/>
      <c r="E548" s="29"/>
    </row>
    <row r="549" spans="1:5" ht="12.75">
      <c r="A549" s="30"/>
      <c r="B549" s="29"/>
      <c r="C549" s="29"/>
      <c r="D549" s="29"/>
      <c r="E549" s="29"/>
    </row>
    <row r="550" spans="1:5" ht="12.75">
      <c r="A550" s="30"/>
      <c r="B550" s="29"/>
      <c r="C550" s="29"/>
      <c r="D550" s="29"/>
      <c r="E550" s="29"/>
    </row>
    <row r="551" spans="1:5" ht="12.75">
      <c r="A551" s="30"/>
      <c r="B551" s="29"/>
      <c r="C551" s="29"/>
      <c r="D551" s="29"/>
      <c r="E551" s="29"/>
    </row>
    <row r="552" spans="1:5" ht="12.75">
      <c r="A552" s="30"/>
      <c r="B552" s="29"/>
      <c r="C552" s="29"/>
      <c r="D552" s="29"/>
      <c r="E552" s="29"/>
    </row>
    <row r="553" spans="1:5" ht="12.75">
      <c r="A553" s="30"/>
      <c r="B553" s="29"/>
      <c r="C553" s="29"/>
      <c r="D553" s="29"/>
      <c r="E553" s="29"/>
    </row>
    <row r="554" spans="1:5" ht="12.75">
      <c r="A554" s="30"/>
      <c r="B554" s="29"/>
      <c r="C554" s="29"/>
      <c r="D554" s="29"/>
      <c r="E554" s="29"/>
    </row>
    <row r="555" spans="1:5" ht="12.75">
      <c r="A555" s="30"/>
      <c r="B555" s="29"/>
      <c r="C555" s="29"/>
      <c r="D555" s="29"/>
      <c r="E555" s="29"/>
    </row>
    <row r="556" spans="1:5" ht="12.75">
      <c r="A556" s="30"/>
      <c r="B556" s="29"/>
      <c r="C556" s="29"/>
      <c r="D556" s="29"/>
      <c r="E556" s="29"/>
    </row>
    <row r="557" spans="1:5" ht="12.75">
      <c r="A557" s="30"/>
      <c r="B557" s="29"/>
      <c r="C557" s="29"/>
      <c r="D557" s="29"/>
      <c r="E557" s="29"/>
    </row>
    <row r="558" spans="1:5" ht="12.75">
      <c r="A558" s="30"/>
      <c r="B558" s="29"/>
      <c r="C558" s="29"/>
      <c r="D558" s="29"/>
      <c r="E558" s="29"/>
    </row>
    <row r="559" spans="1:5" ht="12.75">
      <c r="A559" s="30"/>
      <c r="B559" s="29"/>
      <c r="C559" s="29"/>
      <c r="D559" s="29"/>
      <c r="E559" s="29"/>
    </row>
    <row r="560" spans="1:5" ht="12.75">
      <c r="A560" s="30"/>
      <c r="B560" s="29"/>
      <c r="C560" s="29"/>
      <c r="D560" s="29"/>
      <c r="E560" s="29"/>
    </row>
    <row r="561" spans="1:5" ht="12.75">
      <c r="A561" s="30"/>
      <c r="B561" s="29"/>
      <c r="C561" s="29"/>
      <c r="D561" s="29"/>
      <c r="E561" s="29"/>
    </row>
    <row r="562" spans="1:5" ht="12.75">
      <c r="A562" s="30"/>
      <c r="B562" s="29"/>
      <c r="C562" s="29"/>
      <c r="D562" s="29"/>
      <c r="E562" s="29"/>
    </row>
    <row r="563" spans="1:5" ht="12.75">
      <c r="A563" s="30"/>
      <c r="B563" s="29"/>
      <c r="C563" s="29"/>
      <c r="D563" s="29"/>
      <c r="E563" s="29"/>
    </row>
    <row r="564" spans="1:5" ht="12.75">
      <c r="A564" s="30"/>
      <c r="B564" s="29"/>
      <c r="C564" s="29"/>
      <c r="D564" s="29"/>
      <c r="E564" s="29"/>
    </row>
    <row r="565" spans="1:5" ht="12.75">
      <c r="A565" s="30"/>
      <c r="B565" s="29"/>
      <c r="C565" s="29"/>
      <c r="D565" s="29"/>
      <c r="E565" s="29"/>
    </row>
    <row r="566" spans="1:5" ht="12.75">
      <c r="A566" s="30"/>
      <c r="B566" s="29"/>
      <c r="C566" s="29"/>
      <c r="D566" s="29"/>
      <c r="E566" s="29"/>
    </row>
    <row r="567" spans="1:5" ht="12.75">
      <c r="A567" s="30"/>
      <c r="B567" s="29"/>
      <c r="C567" s="29"/>
      <c r="D567" s="29"/>
      <c r="E567" s="29"/>
    </row>
    <row r="568" spans="1:5" ht="12.75">
      <c r="A568" s="30"/>
      <c r="B568" s="29"/>
      <c r="C568" s="29"/>
      <c r="D568" s="29"/>
      <c r="E568" s="29"/>
    </row>
    <row r="569" spans="1:5" ht="12.75">
      <c r="A569" s="30"/>
      <c r="B569" s="29"/>
      <c r="C569" s="29"/>
      <c r="D569" s="29"/>
      <c r="E569" s="29"/>
    </row>
    <row r="570" spans="1:5" ht="12.75">
      <c r="A570" s="30"/>
      <c r="B570" s="29"/>
      <c r="C570" s="29"/>
      <c r="D570" s="29"/>
      <c r="E570" s="29"/>
    </row>
    <row r="571" spans="1:5" ht="12.75">
      <c r="A571" s="30"/>
      <c r="B571" s="29"/>
      <c r="C571" s="29"/>
      <c r="D571" s="29"/>
      <c r="E571" s="29"/>
    </row>
    <row r="572" spans="1:5" ht="12.75">
      <c r="A572" s="30"/>
      <c r="B572" s="29"/>
      <c r="C572" s="29"/>
      <c r="D572" s="29"/>
      <c r="E572" s="29"/>
    </row>
    <row r="573" spans="1:5" ht="12.75">
      <c r="A573" s="30"/>
      <c r="B573" s="29"/>
      <c r="C573" s="29"/>
      <c r="D573" s="29"/>
      <c r="E573" s="29"/>
    </row>
    <row r="574" spans="1:5" ht="12.75">
      <c r="A574" s="30"/>
      <c r="B574" s="29"/>
      <c r="C574" s="29"/>
      <c r="D574" s="29"/>
      <c r="E574" s="29"/>
    </row>
    <row r="575" spans="1:5" ht="12.75">
      <c r="A575" s="30"/>
      <c r="B575" s="29"/>
      <c r="C575" s="29"/>
      <c r="D575" s="29"/>
      <c r="E575" s="29"/>
    </row>
    <row r="576" spans="1:5" ht="12.75">
      <c r="A576" s="30"/>
      <c r="B576" s="29"/>
      <c r="C576" s="29"/>
      <c r="D576" s="29"/>
      <c r="E576" s="29"/>
    </row>
    <row r="577" spans="1:5" ht="12.75">
      <c r="A577" s="30"/>
      <c r="B577" s="29"/>
      <c r="C577" s="29"/>
      <c r="D577" s="29"/>
      <c r="E577" s="29"/>
    </row>
    <row r="1445" ht="16.5" customHeight="1"/>
  </sheetData>
  <sheetProtection selectLockedCells="1" selectUnlockedCells="1"/>
  <mergeCells count="2">
    <mergeCell ref="A6:C6"/>
    <mergeCell ref="A7:C8"/>
  </mergeCells>
  <printOptions/>
  <pageMargins left="0" right="0" top="0.16" bottom="0.3541666666666667" header="0.5118055555555555" footer="0.5118055555555555"/>
  <pageSetup fitToHeight="63" fitToWidth="1" horizontalDpi="300" verticalDpi="300" orientation="portrait" paperSize="9" scale="9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Иннусик</dc:creator>
  <cp:keywords/>
  <dc:description/>
  <cp:lastModifiedBy>User</cp:lastModifiedBy>
  <cp:lastPrinted>2016-06-07T12:09:31Z</cp:lastPrinted>
  <dcterms:created xsi:type="dcterms:W3CDTF">2014-11-07T08:28:03Z</dcterms:created>
  <dcterms:modified xsi:type="dcterms:W3CDTF">2016-07-07T08:14:38Z</dcterms:modified>
  <cp:category/>
  <cp:version/>
  <cp:contentType/>
  <cp:contentStatus/>
</cp:coreProperties>
</file>