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1"/>
  </bookViews>
  <sheets>
    <sheet name="субъекты РФ" sheetId="1" r:id="rId1"/>
    <sheet name="МСУ" sheetId="2" r:id="rId2"/>
  </sheets>
  <calcPr calcId="145621"/>
</workbook>
</file>

<file path=xl/calcChain.xml><?xml version="1.0" encoding="utf-8"?>
<calcChain xmlns="http://schemas.openxmlformats.org/spreadsheetml/2006/main">
  <c r="Q12" i="2" l="1"/>
  <c r="R8" i="2"/>
  <c r="S8" i="2"/>
  <c r="Q8" i="2"/>
  <c r="Q26" i="2"/>
  <c r="S21" i="2" l="1"/>
  <c r="R21" i="2"/>
  <c r="Q21" i="2"/>
  <c r="R15" i="2"/>
  <c r="Q15" i="2"/>
  <c r="S13" i="2"/>
  <c r="S12" i="2" s="1"/>
  <c r="R13" i="2"/>
  <c r="R12" i="2" s="1"/>
  <c r="Q13" i="2"/>
  <c r="S18" i="2" l="1"/>
  <c r="R18" i="2"/>
  <c r="Q18" i="2"/>
  <c r="S9" i="2"/>
  <c r="R9" i="2"/>
  <c r="Q9" i="2"/>
  <c r="S22" i="2"/>
  <c r="R22" i="2"/>
  <c r="Q22" i="2"/>
  <c r="S20" i="2"/>
  <c r="R20" i="2"/>
  <c r="Q20" i="2"/>
  <c r="S26" i="2" l="1"/>
  <c r="R26" i="2"/>
</calcChain>
</file>

<file path=xl/sharedStrings.xml><?xml version="1.0" encoding="utf-8"?>
<sst xmlns="http://schemas.openxmlformats.org/spreadsheetml/2006/main" count="220" uniqueCount="136">
  <si>
    <t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19 апреля 2012 г. №49н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</si>
  <si>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</si>
  <si>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</si>
  <si>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</si>
  <si>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</si>
  <si>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</si>
  <si>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</si>
  <si>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</si>
  <si>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</si>
  <si>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</si>
  <si>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</si>
  <si>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</si>
  <si>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</si>
  <si>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</si>
  <si>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</si>
  <si>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</si>
  <si>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</si>
  <si>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</si>
  <si>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</si>
  <si>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</si>
  <si>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</si>
  <si>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</si>
  <si>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</si>
  <si>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</si>
  <si>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</si>
  <si>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</si>
  <si>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</si>
  <si>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</si>
  <si>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</si>
  <si>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</si>
  <si>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</si>
  <si>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</si>
  <si>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</si>
  <si>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</si>
  <si>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</si>
  <si>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</si>
  <si>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</si>
  <si>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</si>
  <si>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</si>
  <si>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</si>
  <si>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Объем средств на исполнение расходного обязательства (руб.)</t>
  </si>
  <si>
    <t>Наименование вопроса местного значения, расходного обязательства</t>
  </si>
  <si>
    <t>1.</t>
  </si>
  <si>
    <t>10</t>
  </si>
  <si>
    <t>1.1.1.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</si>
  <si>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</si>
  <si>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10-4900</t>
  </si>
  <si>
    <t>0503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</si>
  <si>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</si>
  <si>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10-4911</t>
  </si>
  <si>
    <t>1.1.2.</t>
  </si>
  <si>
    <t>10-5000</t>
  </si>
  <si>
    <t>0310, 0409, 0412, 0501, 0502, 0801</t>
  </si>
  <si>
    <t>10-5001</t>
  </si>
  <si>
    <t>10-5003</t>
  </si>
  <si>
    <t>10-5009</t>
  </si>
  <si>
    <t>10-5015</t>
  </si>
  <si>
    <t>1.1.3.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</si>
  <si>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</si>
  <si>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10-5100</t>
  </si>
  <si>
    <t>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</si>
  <si>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10-5129</t>
  </si>
  <si>
    <t>1.1.4.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</si>
  <si>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</si>
  <si>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10-5200</t>
  </si>
  <si>
    <t>по перечню, предусмотренному Федеральным законом от 06.10.2003 № 131-ФЗ «Об общих принципах организации местного самоуправления в Российской Федерации», всего</t>
  </si>
  <si>
    <t>10-5201</t>
  </si>
  <si>
    <t>1.1.5.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</si>
  <si>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</si>
  <si>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0113, 0203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</si>
  <si>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</si>
  <si>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</si>
  <si>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10-5600</t>
  </si>
  <si>
    <t>0309</t>
  </si>
  <si>
    <t>10-И-9999</t>
  </si>
  <si>
    <t>Объем средств на исполнение расходного обязательства по всем муниципальным образованиям (тыс.руб.)</t>
  </si>
  <si>
    <t>Федеральный закон от 06.10.2003г. № 131-ФЗ "Об общих принципах организации местного самоуправления в Российской Федерации"</t>
  </si>
  <si>
    <t>ст.14 п.1 пп.12</t>
  </si>
  <si>
    <t>01.01.06, не установлен</t>
  </si>
  <si>
    <t>в целом</t>
  </si>
  <si>
    <t>0203</t>
  </si>
  <si>
    <t>0113</t>
  </si>
  <si>
    <t>Федеральный закон от 06.10.2003г. № 131-ФЗ "Об общих принципах организации местного самоуправления в Российской Федерации" ................................  Федеральный закон от 26.12.1997 № 31-ФЗ  "О мобилизационной подготовке и мобилизации  в Российской Федерации" ..........................                 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</si>
  <si>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Постановление Правительства Лен.области от 21.06.06г. № 191</t>
  </si>
  <si>
    <t>ст.18 п.2</t>
  </si>
  <si>
    <t>01.01.2016г. не установлен</t>
  </si>
  <si>
    <t>30.06.2006, не установлен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</si>
  <si>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</si>
  <si>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0412</t>
  </si>
  <si>
    <t>ст.14 п.1 пп.20</t>
  </si>
  <si>
    <t>Областной закон ЛО от 10.07.2014 № 48-оз "Об отдельных вопросах местного значения сельских поселений Ленинградской области"</t>
  </si>
  <si>
    <t>01.01.2015, 31.12.2015</t>
  </si>
  <si>
    <t>ст.1</t>
  </si>
  <si>
    <t>1105</t>
  </si>
  <si>
    <t>ст.14 п.1 пп.14</t>
  </si>
  <si>
    <t xml:space="preserve">ст.15 п.4 </t>
  </si>
  <si>
    <t>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</si>
  <si>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0409</t>
  </si>
  <si>
    <t>ст.15 п.4  в целом</t>
  </si>
  <si>
    <t xml:space="preserve">01.02.2016, 31.12.2016 </t>
  </si>
  <si>
    <t>1. Федеральный закон от 06.10.2003г. № 131-ФЗ "Об общих принципах организации местного самоуправления в Российской Федерации"                         2. Федеральный закон от 02.03.2007 № 25-ФЗ "О муниципальной службе в Российской Федерации"                            3. Федеральный закон  от 05.04.2013 № 44-ФЗ "О контрактной системе в сфере закупок товаров, работ, услуг для обеспечения государственных и муниципальных нужд"</t>
  </si>
  <si>
    <t xml:space="preserve">с.14 п.1 пп.1, п.2 </t>
  </si>
  <si>
    <t xml:space="preserve">01.01.06, не установлен </t>
  </si>
  <si>
    <t>1. Закон Ленинградской области от 11-03-2008 №14-оз "О правовом регулировании муниципальной службы в Ленинградской области" (с изменениями)                                                                        2. Закон Ленинградской области от 05.07.2010 № 34-оз «О пенсии за выслугу лет, назначаемой лицам, замещавшим государственные должности государственной службы Ленинградской области и должности государственной гражданской службы Ленинградской области»</t>
  </si>
  <si>
    <t>19.04.2008, не установлен..</t>
  </si>
  <si>
    <t>не установлен</t>
  </si>
  <si>
    <t>Муниципальная программа "Благоустройство территорий и населенных пунктов муниципального образования Кипенское  сельское поселение на 2018 - 2020 годы»", утв. Постановлением от 08.12.2017 № 321</t>
  </si>
  <si>
    <t>1. Решение СД от 03.04.2014 № 12 "О создании муниципального дорожного фонда…" (с изменениями).                                                                2. Муниципальная программа «Развитие автомобильных дорог в муниципальном образовании Кипенское сельское поселение на 2018-2020 годы», утвержденная Постановлением от 08.12.2017 № 324</t>
  </si>
  <si>
    <t>Муниципальная программа «Развитие физической культуры и спорта на территории муниципального образования Кипенское сельское поселение  на 2018-2020 годы», утв. Постановлением от 08.12.2017 № 323</t>
  </si>
  <si>
    <t xml:space="preserve">1. Устав МО, утвержденный решением СД от 06.05.2009 № 20 ( с изменениями)                                            2. Решение СД от 27.11.2009 № 11 "Об утверждении Положения "О порядке возмещения расходов, связанных с осуществлением депутатской деятельности...".  Положение о местной администрации, утвержденное решением СД от 26.12.2005 № 23. </t>
  </si>
  <si>
    <t>0801</t>
  </si>
  <si>
    <t>Муниципальная программа «Устойчивое развитие культуры в МО Кипенское сельское поселение МО Ломоносовский муниципальный район Ленинградской области  на 2018-2020 годы», утв. Постановлением от 08.12.2017 № 323</t>
  </si>
  <si>
    <t>Положение об организации и осуществлении первичного воинского учета граждан на территории МО Кипенское сельское поселение, утв. Постановлением от 07.12.2015 № 375</t>
  </si>
  <si>
    <t>0501, 0502</t>
  </si>
  <si>
    <t>владение, пользование и распоряжение имуществом, находящимся в муниципальной собственности сельского поселения</t>
  </si>
  <si>
    <t>организация библиотечного обслуживания населения, комплектование и обеспечение сохранности библиотечных фондов поселения</t>
  </si>
  <si>
    <t>10-5008</t>
  </si>
  <si>
    <t>участие в предупреждении и ликвидации последствий чрезвычайных ситуаций на территории сельского поселения</t>
  </si>
  <si>
    <t>10-4908</t>
  </si>
  <si>
    <t>Федеральный закон от 06.10.2003г. № 131-ФЗ "Об общих принципах организации местного самоуправления в Российской Федерации"                        Федеральный закон от 09.10.1992 №3612-1 "Основы законадательства Российской Федерации о культуре"</t>
  </si>
  <si>
    <t>0801,  0503</t>
  </si>
  <si>
    <t>создание условий для организации досуга и обеспечения жителей сельского поселения услугами организаций культуры</t>
  </si>
  <si>
    <t>10-5641</t>
  </si>
  <si>
    <t>10-5604</t>
  </si>
  <si>
    <t xml:space="preserve"> 1105</t>
  </si>
  <si>
    <t>Муниципальная программа «Развитие и реконструкция жилищно-коммунального хозяйства муниципального образования Кипенское сельское поселение на 2018-2020 годы», утвержденная Постановлением от 08.12.2017 № 319</t>
  </si>
  <si>
    <t>Муниципальная программа "Обеспечение безопасности жизнедеятельности и пожарной безопасности в МО Кипенское сельское поселение МО Ломоносовского муниципального района Ленинградской области на 2018-2020 годы", утвержденная Постановлением №322 от 08.12.2017г.</t>
  </si>
  <si>
    <t xml:space="preserve">ст.19 п.5 </t>
  </si>
  <si>
    <t>Решение СД от 10.05.2016 № 15 "Об утверждении Положения "Об административных комиссиях....".  Постановление от 12.05.2016г.№98 "Об образовании административнойс комиссии…"                                      Постановление от 16.05.2016г. №103 "Регламент работы административных комиссий..."</t>
  </si>
  <si>
    <t xml:space="preserve">    Реестр  расходных  обязательств  муниципального образования   Кипенское сельское поселение    муниципального образования  Ломоносовского муниципального района   Ленинградской области         на 2019 год и плановый период 2021-2022 годов</t>
  </si>
  <si>
    <t>01.01.2019-31.12.2021</t>
  </si>
  <si>
    <t>0102, 0103, 0104,1001,  1003</t>
  </si>
  <si>
    <t>0102, 0103, 0104, 0801, 1001, 1003</t>
  </si>
  <si>
    <t>10-6801</t>
  </si>
  <si>
    <t>0107, 0111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</si>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</sst>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?"/>
  </numFmts>
  <fonts count="12" x14ac:knownFonts="1">
    <font>
      <sz val="10"/>
      <name val="Arial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u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0" borderId="0" xfId="0" applyNumberFormat="1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center"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left" vertical="top" wrapText="1"/>
      <protection locked="0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top" wrapText="1"/>
      <protection locked="0"/>
    </xf>
    <xf numFmtId="49" fontId="6" fillId="2" borderId="7" xfId="0" applyNumberFormat="1" applyFont="1" applyFill="1" applyBorder="1" applyAlignment="1" applyProtection="1">
      <alignment horizontal="center" vertical="top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 applyBorder="1" applyAlignment="1" applyProtection="1">
      <alignment horizontal="right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workbookViewId="0"/>
  </sheetViews>
  <sheetFormatPr defaultRowHeight="13.15" customHeight="1" x14ac:dyDescent="0.2"/>
  <cols>
    <col min="1" max="1" width="5.28515625" customWidth="1"/>
    <col min="2" max="2" width="25.7109375" customWidth="1"/>
    <col min="3" max="4" width="7.7109375" customWidth="1"/>
    <col min="5" max="5" width="21.7109375" customWidth="1"/>
    <col min="6" max="6" width="8.7109375" customWidth="1"/>
    <col min="7" max="7" width="9.7109375" customWidth="1"/>
    <col min="8" max="8" width="21.7109375" customWidth="1"/>
    <col min="9" max="9" width="8.7109375" customWidth="1"/>
    <col min="10" max="10" width="9.7109375" customWidth="1"/>
    <col min="11" max="11" width="21.7109375" hidden="1" customWidth="1"/>
    <col min="12" max="12" width="8.7109375" hidden="1" customWidth="1"/>
    <col min="13" max="13" width="9.7109375" hidden="1" customWidth="1"/>
    <col min="14" max="19" width="10.7109375" customWidth="1"/>
    <col min="20" max="20" width="12.7109375" customWidth="1"/>
    <col min="21" max="30" width="9.140625" customWidth="1"/>
  </cols>
  <sheetData>
    <row r="1" spans="1:20" ht="55.15" customHeight="1" x14ac:dyDescent="0.2">
      <c r="N1" s="33" t="s">
        <v>0</v>
      </c>
      <c r="O1" s="33"/>
      <c r="P1" s="33"/>
      <c r="Q1" s="33"/>
      <c r="R1" s="33"/>
      <c r="S1" s="33"/>
      <c r="T1" s="33"/>
    </row>
    <row r="2" spans="1:20" ht="16.149999999999999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27.6" customHeight="1" x14ac:dyDescent="0.2">
      <c r="A4" s="34" t="s">
        <v>2</v>
      </c>
      <c r="B4" s="34"/>
      <c r="C4" s="34"/>
      <c r="D4" s="34" t="s">
        <v>3</v>
      </c>
      <c r="E4" s="34" t="s">
        <v>4</v>
      </c>
      <c r="F4" s="34"/>
      <c r="G4" s="34"/>
      <c r="H4" s="34"/>
      <c r="I4" s="34"/>
      <c r="J4" s="34"/>
      <c r="K4" s="34"/>
      <c r="L4" s="34"/>
      <c r="M4" s="34"/>
      <c r="N4" s="34" t="s">
        <v>40</v>
      </c>
      <c r="O4" s="34"/>
      <c r="P4" s="34"/>
      <c r="Q4" s="34"/>
      <c r="R4" s="34"/>
      <c r="S4" s="34"/>
      <c r="T4" s="34" t="s">
        <v>5</v>
      </c>
    </row>
    <row r="5" spans="1:20" ht="27" customHeight="1" x14ac:dyDescent="0.2">
      <c r="A5" s="34"/>
      <c r="B5" s="34"/>
      <c r="C5" s="34"/>
      <c r="D5" s="34"/>
      <c r="E5" s="34" t="s">
        <v>6</v>
      </c>
      <c r="F5" s="34"/>
      <c r="G5" s="34"/>
      <c r="H5" s="34" t="s">
        <v>7</v>
      </c>
      <c r="I5" s="34"/>
      <c r="J5" s="34"/>
      <c r="K5" s="34" t="s">
        <v>8</v>
      </c>
      <c r="L5" s="34"/>
      <c r="M5" s="34"/>
      <c r="N5" s="36" t="s">
        <v>9</v>
      </c>
      <c r="O5" s="37"/>
      <c r="P5" s="38" t="s">
        <v>10</v>
      </c>
      <c r="Q5" s="34" t="s">
        <v>11</v>
      </c>
      <c r="R5" s="34" t="s">
        <v>12</v>
      </c>
      <c r="S5" s="34"/>
      <c r="T5" s="34"/>
    </row>
    <row r="6" spans="1:20" ht="81" customHeight="1" x14ac:dyDescent="0.2">
      <c r="A6" s="34"/>
      <c r="B6" s="34"/>
      <c r="C6" s="34"/>
      <c r="D6" s="34"/>
      <c r="E6" s="3" t="s">
        <v>13</v>
      </c>
      <c r="F6" s="3" t="s">
        <v>14</v>
      </c>
      <c r="G6" s="3" t="s">
        <v>15</v>
      </c>
      <c r="H6" s="3" t="s">
        <v>13</v>
      </c>
      <c r="I6" s="3" t="s">
        <v>14</v>
      </c>
      <c r="J6" s="3" t="s">
        <v>15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9"/>
      <c r="Q6" s="34"/>
      <c r="R6" s="3" t="s">
        <v>18</v>
      </c>
      <c r="S6" s="3" t="s">
        <v>19</v>
      </c>
      <c r="T6" s="34"/>
    </row>
    <row r="7" spans="1:20" ht="16.350000000000001" customHeight="1" x14ac:dyDescent="0.2">
      <c r="A7" s="5" t="s">
        <v>20</v>
      </c>
      <c r="B7" s="3" t="s">
        <v>21</v>
      </c>
      <c r="C7" s="3" t="s">
        <v>22</v>
      </c>
      <c r="D7" s="3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</row>
    <row r="8" spans="1:20" ht="13.9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2.75" x14ac:dyDescent="0.2"/>
    <row r="10" spans="1:20" ht="12.75" x14ac:dyDescent="0.2"/>
    <row r="11" spans="1:20" ht="12.75" x14ac:dyDescent="0.2"/>
    <row r="12" spans="1:20" ht="12.75" x14ac:dyDescent="0.2"/>
  </sheetData>
  <mergeCells count="14">
    <mergeCell ref="N1:T1"/>
    <mergeCell ref="H5:J5"/>
    <mergeCell ref="R5:S5"/>
    <mergeCell ref="A3:T3"/>
    <mergeCell ref="T4:T6"/>
    <mergeCell ref="N5:O5"/>
    <mergeCell ref="P5:P6"/>
    <mergeCell ref="Q5:Q6"/>
    <mergeCell ref="A4:C6"/>
    <mergeCell ref="D4:D6"/>
    <mergeCell ref="E4:M4"/>
    <mergeCell ref="N4:S4"/>
    <mergeCell ref="E5:G5"/>
    <mergeCell ref="K5:M5"/>
  </mergeCells>
  <printOptions horizontalCentered="1"/>
  <pageMargins left="0.27559055118110237" right="0.27559055118110237" top="0.27559055118110237" bottom="0.31496062992125984" header="0" footer="0"/>
  <pageSetup paperSize="9" firstPageNumber="4" fitToHeight="0" orientation="landscape" useFirstPageNumber="1"/>
  <headerFooter alignWithMargins="0">
    <oddFooter>&amp;C&amp;L&amp;R&amp;P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E30" sqref="E30"/>
    </sheetView>
  </sheetViews>
  <sheetFormatPr defaultRowHeight="13.15" customHeight="1" x14ac:dyDescent="0.2"/>
  <cols>
    <col min="1" max="1" width="4.7109375" customWidth="1"/>
    <col min="2" max="2" width="32.7109375" customWidth="1"/>
    <col min="3" max="3" width="7.140625" customWidth="1"/>
    <col min="4" max="4" width="7.7109375" customWidth="1"/>
    <col min="5" max="5" width="22.85546875" customWidth="1"/>
    <col min="6" max="7" width="8.7109375" customWidth="1"/>
    <col min="8" max="8" width="20.7109375" customWidth="1"/>
    <col min="9" max="9" width="8.7109375" customWidth="1"/>
    <col min="10" max="10" width="9.7109375" customWidth="1"/>
    <col min="11" max="11" width="21.7109375" customWidth="1"/>
    <col min="12" max="12" width="8.7109375" customWidth="1"/>
    <col min="13" max="13" width="9.7109375" customWidth="1"/>
    <col min="14" max="16" width="10.7109375" hidden="1" customWidth="1"/>
    <col min="17" max="19" width="10.7109375" customWidth="1"/>
    <col min="20" max="20" width="12.7109375" customWidth="1"/>
    <col min="21" max="30" width="9.140625" customWidth="1"/>
  </cols>
  <sheetData>
    <row r="1" spans="1:20" ht="39.75" customHeight="1" x14ac:dyDescent="0.2">
      <c r="K1" s="40" t="s">
        <v>0</v>
      </c>
      <c r="L1" s="40"/>
      <c r="M1" s="40"/>
      <c r="N1" s="40"/>
      <c r="O1" s="40"/>
      <c r="P1" s="40"/>
      <c r="Q1" s="40"/>
      <c r="R1" s="40"/>
      <c r="S1" s="40"/>
      <c r="T1" s="40"/>
    </row>
    <row r="2" spans="1:20" ht="16.149999999999999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9" customHeight="1" x14ac:dyDescent="0.25">
      <c r="A3" s="35" t="s">
        <v>129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32.25" customHeight="1" x14ac:dyDescent="0.2">
      <c r="A4" s="34" t="s">
        <v>41</v>
      </c>
      <c r="B4" s="34"/>
      <c r="C4" s="34"/>
      <c r="D4" s="34" t="s">
        <v>3</v>
      </c>
      <c r="E4" s="34" t="s">
        <v>4</v>
      </c>
      <c r="F4" s="34"/>
      <c r="G4" s="34"/>
      <c r="H4" s="34"/>
      <c r="I4" s="34"/>
      <c r="J4" s="34"/>
      <c r="K4" s="34"/>
      <c r="L4" s="34"/>
      <c r="M4" s="34"/>
      <c r="N4" s="34" t="s">
        <v>75</v>
      </c>
      <c r="O4" s="34"/>
      <c r="P4" s="34"/>
      <c r="Q4" s="34"/>
      <c r="R4" s="34"/>
      <c r="S4" s="34"/>
      <c r="T4" s="34" t="s">
        <v>5</v>
      </c>
    </row>
    <row r="5" spans="1:20" ht="27" customHeight="1" x14ac:dyDescent="0.2">
      <c r="A5" s="34"/>
      <c r="B5" s="34"/>
      <c r="C5" s="34"/>
      <c r="D5" s="34"/>
      <c r="E5" s="34" t="s">
        <v>6</v>
      </c>
      <c r="F5" s="34"/>
      <c r="G5" s="34"/>
      <c r="H5" s="34" t="s">
        <v>7</v>
      </c>
      <c r="I5" s="34"/>
      <c r="J5" s="34"/>
      <c r="K5" s="34" t="s">
        <v>8</v>
      </c>
      <c r="L5" s="34"/>
      <c r="M5" s="34"/>
      <c r="N5" s="36" t="s">
        <v>9</v>
      </c>
      <c r="O5" s="37"/>
      <c r="P5" s="38" t="s">
        <v>10</v>
      </c>
      <c r="Q5" s="34" t="s">
        <v>11</v>
      </c>
      <c r="R5" s="34" t="s">
        <v>12</v>
      </c>
      <c r="S5" s="34"/>
      <c r="T5" s="34"/>
    </row>
    <row r="6" spans="1:20" ht="81" customHeight="1" x14ac:dyDescent="0.2">
      <c r="A6" s="34"/>
      <c r="B6" s="34"/>
      <c r="C6" s="34"/>
      <c r="D6" s="34"/>
      <c r="E6" s="3" t="s">
        <v>13</v>
      </c>
      <c r="F6" s="3" t="s">
        <v>14</v>
      </c>
      <c r="G6" s="3" t="s">
        <v>15</v>
      </c>
      <c r="H6" s="3" t="s">
        <v>13</v>
      </c>
      <c r="I6" s="3" t="s">
        <v>14</v>
      </c>
      <c r="J6" s="3" t="s">
        <v>15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9"/>
      <c r="Q6" s="34"/>
      <c r="R6" s="3" t="s">
        <v>18</v>
      </c>
      <c r="S6" s="3" t="s">
        <v>19</v>
      </c>
      <c r="T6" s="34"/>
    </row>
    <row r="7" spans="1:20" ht="16.350000000000001" customHeight="1" x14ac:dyDescent="0.2">
      <c r="A7" s="5" t="s">
        <v>20</v>
      </c>
      <c r="B7" s="3" t="s">
        <v>21</v>
      </c>
      <c r="C7" s="3" t="s">
        <v>22</v>
      </c>
      <c r="D7" s="3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3" t="s">
        <v>33</v>
      </c>
      <c r="O7" s="3" t="s">
        <v>34</v>
      </c>
      <c r="P7" s="3" t="s">
        <v>35</v>
      </c>
      <c r="Q7" s="3" t="s">
        <v>36</v>
      </c>
      <c r="R7" s="3" t="s">
        <v>37</v>
      </c>
      <c r="S7" s="3" t="s">
        <v>38</v>
      </c>
      <c r="T7" s="3" t="s">
        <v>39</v>
      </c>
    </row>
    <row r="8" spans="1:20" ht="24.75" customHeight="1" x14ac:dyDescent="0.2">
      <c r="A8" s="8" t="s">
        <v>42</v>
      </c>
      <c r="B8" s="9"/>
      <c r="C8" s="8" t="s">
        <v>43</v>
      </c>
      <c r="D8" s="10"/>
      <c r="E8" s="11"/>
      <c r="F8" s="12"/>
      <c r="G8" s="13"/>
      <c r="H8" s="11"/>
      <c r="I8" s="12"/>
      <c r="J8" s="13"/>
      <c r="K8" s="11"/>
      <c r="L8" s="12"/>
      <c r="M8" s="12"/>
      <c r="N8" s="14">
        <v>32573447.370000001</v>
      </c>
      <c r="O8" s="14">
        <v>29597930.670000002</v>
      </c>
      <c r="P8" s="14"/>
      <c r="Q8" s="18">
        <f>Q9+Q12+Q18+Q20+Q22+Q25</f>
        <v>45284</v>
      </c>
      <c r="R8" s="18">
        <f t="shared" ref="R8:S8" si="0">R9+R12+R18+R20+R22+R25</f>
        <v>40066.299999999996</v>
      </c>
      <c r="S8" s="18">
        <f t="shared" si="0"/>
        <v>40562.699999999997</v>
      </c>
      <c r="T8" s="15"/>
    </row>
    <row r="9" spans="1:20" ht="48.6" customHeight="1" x14ac:dyDescent="0.2">
      <c r="A9" s="16" t="s">
        <v>44</v>
      </c>
      <c r="B9" s="20" t="s">
        <v>45</v>
      </c>
      <c r="C9" s="21" t="s">
        <v>46</v>
      </c>
      <c r="D9" s="22" t="s">
        <v>120</v>
      </c>
      <c r="E9" s="17"/>
      <c r="F9" s="23"/>
      <c r="G9" s="24"/>
      <c r="H9" s="17"/>
      <c r="I9" s="23"/>
      <c r="J9" s="24"/>
      <c r="K9" s="17"/>
      <c r="L9" s="23"/>
      <c r="M9" s="23"/>
      <c r="N9" s="25">
        <v>3242110</v>
      </c>
      <c r="O9" s="25">
        <v>2891797.7</v>
      </c>
      <c r="P9" s="25"/>
      <c r="Q9" s="26">
        <f>Q10+Q11</f>
        <v>19795</v>
      </c>
      <c r="R9" s="26">
        <f>R10+R11</f>
        <v>14492.5</v>
      </c>
      <c r="S9" s="26">
        <f>S10+S11</f>
        <v>16297.5</v>
      </c>
      <c r="T9" s="27"/>
    </row>
    <row r="10" spans="1:20" ht="99" customHeight="1" x14ac:dyDescent="0.2">
      <c r="A10" s="16"/>
      <c r="B10" s="28" t="s">
        <v>121</v>
      </c>
      <c r="C10" s="29" t="s">
        <v>118</v>
      </c>
      <c r="D10" s="22" t="s">
        <v>110</v>
      </c>
      <c r="E10" s="17" t="s">
        <v>119</v>
      </c>
      <c r="F10" s="23" t="s">
        <v>77</v>
      </c>
      <c r="G10" s="24" t="s">
        <v>78</v>
      </c>
      <c r="H10" s="17"/>
      <c r="I10" s="23"/>
      <c r="J10" s="24"/>
      <c r="K10" s="17" t="s">
        <v>111</v>
      </c>
      <c r="L10" s="23" t="s">
        <v>79</v>
      </c>
      <c r="M10" s="23" t="s">
        <v>130</v>
      </c>
      <c r="N10" s="25">
        <v>3242110</v>
      </c>
      <c r="O10" s="25">
        <v>2891797.7</v>
      </c>
      <c r="P10" s="25"/>
      <c r="Q10" s="25">
        <v>6280.2</v>
      </c>
      <c r="R10" s="25">
        <v>6152.5</v>
      </c>
      <c r="S10" s="25">
        <v>6152.5</v>
      </c>
      <c r="T10" s="27"/>
    </row>
    <row r="11" spans="1:20" ht="196.5" customHeight="1" x14ac:dyDescent="0.2">
      <c r="A11" s="16"/>
      <c r="B11" s="28" t="s">
        <v>48</v>
      </c>
      <c r="C11" s="29" t="s">
        <v>49</v>
      </c>
      <c r="D11" s="22" t="s">
        <v>47</v>
      </c>
      <c r="E11" s="17" t="s">
        <v>76</v>
      </c>
      <c r="F11" s="23" t="s">
        <v>77</v>
      </c>
      <c r="G11" s="24" t="s">
        <v>78</v>
      </c>
      <c r="H11" s="17"/>
      <c r="I11" s="23"/>
      <c r="J11" s="24"/>
      <c r="K11" s="17" t="s">
        <v>106</v>
      </c>
      <c r="L11" s="23" t="s">
        <v>79</v>
      </c>
      <c r="M11" s="23" t="s">
        <v>130</v>
      </c>
      <c r="N11" s="25">
        <v>3242110</v>
      </c>
      <c r="O11" s="25">
        <v>2891797.7</v>
      </c>
      <c r="P11" s="25"/>
      <c r="Q11" s="25">
        <v>13514.8</v>
      </c>
      <c r="R11" s="25">
        <v>8340</v>
      </c>
      <c r="S11" s="25">
        <v>10145</v>
      </c>
      <c r="T11" s="27"/>
    </row>
    <row r="12" spans="1:20" ht="66" customHeight="1" x14ac:dyDescent="0.2">
      <c r="A12" s="16" t="s">
        <v>50</v>
      </c>
      <c r="B12" s="20" t="s">
        <v>45</v>
      </c>
      <c r="C12" s="29" t="s">
        <v>51</v>
      </c>
      <c r="D12" s="22" t="s">
        <v>52</v>
      </c>
      <c r="E12" s="17"/>
      <c r="F12" s="23"/>
      <c r="G12" s="24"/>
      <c r="H12" s="17"/>
      <c r="I12" s="23"/>
      <c r="J12" s="24"/>
      <c r="K12" s="17"/>
      <c r="L12" s="23"/>
      <c r="M12" s="23"/>
      <c r="N12" s="25">
        <v>9359683.3699999992</v>
      </c>
      <c r="O12" s="25">
        <v>8197063.6799999997</v>
      </c>
      <c r="P12" s="25"/>
      <c r="Q12" s="30">
        <f>Q13+Q14+Q15+Q16+Q17</f>
        <v>7577</v>
      </c>
      <c r="R12" s="30">
        <f t="shared" ref="R12:S12" si="1">R13+R14+R15+R16+R17</f>
        <v>8467.6</v>
      </c>
      <c r="S12" s="30">
        <f t="shared" si="1"/>
        <v>7148.9</v>
      </c>
      <c r="T12" s="27"/>
    </row>
    <row r="13" spans="1:20" ht="96" customHeight="1" x14ac:dyDescent="0.2">
      <c r="A13" s="16"/>
      <c r="B13" s="20" t="s">
        <v>114</v>
      </c>
      <c r="C13" s="29" t="s">
        <v>53</v>
      </c>
      <c r="D13" s="22" t="s">
        <v>113</v>
      </c>
      <c r="E13" s="17"/>
      <c r="F13" s="23"/>
      <c r="G13" s="24"/>
      <c r="H13" s="17"/>
      <c r="I13" s="23"/>
      <c r="J13" s="24"/>
      <c r="K13" s="17" t="s">
        <v>125</v>
      </c>
      <c r="L13" s="23"/>
      <c r="M13" s="23"/>
      <c r="N13" s="25">
        <v>2354738.37</v>
      </c>
      <c r="O13" s="25">
        <v>1795089.99</v>
      </c>
      <c r="P13" s="25"/>
      <c r="Q13" s="25">
        <f>822+542.1</f>
        <v>1364.1</v>
      </c>
      <c r="R13" s="25">
        <f>822+2165</f>
        <v>2987</v>
      </c>
      <c r="S13" s="25">
        <f>822+100</f>
        <v>922</v>
      </c>
      <c r="T13" s="27"/>
    </row>
    <row r="14" spans="1:20" ht="127.5" customHeight="1" x14ac:dyDescent="0.2">
      <c r="A14" s="16"/>
      <c r="B14" s="31" t="s">
        <v>96</v>
      </c>
      <c r="C14" s="29" t="s">
        <v>54</v>
      </c>
      <c r="D14" s="22" t="s">
        <v>97</v>
      </c>
      <c r="E14" s="17" t="s">
        <v>76</v>
      </c>
      <c r="F14" s="23" t="s">
        <v>98</v>
      </c>
      <c r="G14" s="24" t="s">
        <v>78</v>
      </c>
      <c r="H14" s="17" t="s">
        <v>90</v>
      </c>
      <c r="I14" s="23" t="s">
        <v>92</v>
      </c>
      <c r="J14" s="24" t="s">
        <v>99</v>
      </c>
      <c r="K14" s="32" t="s">
        <v>107</v>
      </c>
      <c r="L14" s="23" t="s">
        <v>79</v>
      </c>
      <c r="M14" s="23" t="s">
        <v>130</v>
      </c>
      <c r="N14" s="25">
        <v>3024800</v>
      </c>
      <c r="O14" s="25">
        <v>3022491.8</v>
      </c>
      <c r="P14" s="25"/>
      <c r="Q14" s="25">
        <v>2896.7</v>
      </c>
      <c r="R14" s="25">
        <v>2596.6</v>
      </c>
      <c r="S14" s="25">
        <v>3092.9</v>
      </c>
      <c r="T14" s="27"/>
    </row>
    <row r="15" spans="1:20" ht="107.25" customHeight="1" x14ac:dyDescent="0.2">
      <c r="A15" s="16"/>
      <c r="B15" s="20" t="s">
        <v>117</v>
      </c>
      <c r="C15" s="29" t="s">
        <v>116</v>
      </c>
      <c r="D15" s="22" t="s">
        <v>73</v>
      </c>
      <c r="E15" s="17" t="s">
        <v>76</v>
      </c>
      <c r="F15" s="23" t="s">
        <v>95</v>
      </c>
      <c r="G15" s="24" t="s">
        <v>78</v>
      </c>
      <c r="H15" s="17" t="s">
        <v>90</v>
      </c>
      <c r="I15" s="23" t="s">
        <v>92</v>
      </c>
      <c r="J15" s="24" t="s">
        <v>91</v>
      </c>
      <c r="K15" s="32" t="s">
        <v>126</v>
      </c>
      <c r="L15" s="23" t="s">
        <v>79</v>
      </c>
      <c r="M15" s="23" t="s">
        <v>130</v>
      </c>
      <c r="N15" s="25">
        <v>2346645</v>
      </c>
      <c r="O15" s="25">
        <v>2207437.19</v>
      </c>
      <c r="P15" s="25"/>
      <c r="Q15" s="25">
        <f>250+106.3</f>
        <v>356.3</v>
      </c>
      <c r="R15" s="25">
        <f>200</f>
        <v>200</v>
      </c>
      <c r="S15" s="25">
        <v>250</v>
      </c>
      <c r="T15" s="27"/>
    </row>
    <row r="16" spans="1:20" ht="51" customHeight="1" x14ac:dyDescent="0.2">
      <c r="A16" s="16"/>
      <c r="B16" s="20" t="s">
        <v>115</v>
      </c>
      <c r="C16" s="29" t="s">
        <v>55</v>
      </c>
      <c r="D16" s="22" t="s">
        <v>110</v>
      </c>
      <c r="E16" s="17"/>
      <c r="F16" s="23"/>
      <c r="G16" s="24"/>
      <c r="H16" s="17"/>
      <c r="I16" s="23"/>
      <c r="J16" s="24"/>
      <c r="K16" s="17"/>
      <c r="L16" s="23"/>
      <c r="M16" s="23"/>
      <c r="N16" s="25">
        <v>2346645</v>
      </c>
      <c r="O16" s="25">
        <v>2207437.19</v>
      </c>
      <c r="P16" s="25"/>
      <c r="Q16" s="25">
        <v>2459.9</v>
      </c>
      <c r="R16" s="25">
        <v>2184</v>
      </c>
      <c r="S16" s="25">
        <v>2384</v>
      </c>
      <c r="T16" s="27"/>
    </row>
    <row r="17" spans="1:20" ht="239.25" customHeight="1" x14ac:dyDescent="0.2">
      <c r="A17" s="16"/>
      <c r="B17" s="31" t="s">
        <v>87</v>
      </c>
      <c r="C17" s="29" t="s">
        <v>56</v>
      </c>
      <c r="D17" s="22" t="s">
        <v>88</v>
      </c>
      <c r="E17" s="17" t="s">
        <v>76</v>
      </c>
      <c r="F17" s="23" t="s">
        <v>89</v>
      </c>
      <c r="G17" s="24" t="s">
        <v>78</v>
      </c>
      <c r="H17" s="17" t="s">
        <v>90</v>
      </c>
      <c r="I17" s="23" t="s">
        <v>92</v>
      </c>
      <c r="J17" s="24" t="s">
        <v>91</v>
      </c>
      <c r="K17" s="17"/>
      <c r="L17" s="23" t="s">
        <v>79</v>
      </c>
      <c r="M17" s="23" t="s">
        <v>130</v>
      </c>
      <c r="N17" s="25">
        <v>1217500</v>
      </c>
      <c r="O17" s="25">
        <v>866044.7</v>
      </c>
      <c r="P17" s="25"/>
      <c r="Q17" s="25">
        <v>500</v>
      </c>
      <c r="R17" s="25">
        <v>500</v>
      </c>
      <c r="S17" s="25">
        <v>500</v>
      </c>
      <c r="T17" s="27"/>
    </row>
    <row r="18" spans="1:20" ht="97.15" customHeight="1" x14ac:dyDescent="0.2">
      <c r="A18" s="16" t="s">
        <v>57</v>
      </c>
      <c r="B18" s="28" t="s">
        <v>58</v>
      </c>
      <c r="C18" s="29" t="s">
        <v>59</v>
      </c>
      <c r="D18" s="22" t="s">
        <v>124</v>
      </c>
      <c r="E18" s="17"/>
      <c r="F18" s="23"/>
      <c r="G18" s="24"/>
      <c r="H18" s="17"/>
      <c r="I18" s="23"/>
      <c r="J18" s="24"/>
      <c r="K18" s="17"/>
      <c r="L18" s="23"/>
      <c r="M18" s="23"/>
      <c r="N18" s="25">
        <v>5463890</v>
      </c>
      <c r="O18" s="25">
        <v>5404149.7199999997</v>
      </c>
      <c r="P18" s="25"/>
      <c r="Q18" s="30">
        <f>Q19</f>
        <v>840</v>
      </c>
      <c r="R18" s="30">
        <f>R19</f>
        <v>840</v>
      </c>
      <c r="S18" s="30">
        <f>S19</f>
        <v>840</v>
      </c>
      <c r="T18" s="27"/>
    </row>
    <row r="19" spans="1:20" ht="87.4" customHeight="1" x14ac:dyDescent="0.2">
      <c r="A19" s="16"/>
      <c r="B19" s="20" t="s">
        <v>60</v>
      </c>
      <c r="C19" s="29" t="s">
        <v>61</v>
      </c>
      <c r="D19" s="22" t="s">
        <v>93</v>
      </c>
      <c r="E19" s="17" t="s">
        <v>76</v>
      </c>
      <c r="F19" s="23" t="s">
        <v>94</v>
      </c>
      <c r="G19" s="24" t="s">
        <v>78</v>
      </c>
      <c r="H19" s="17"/>
      <c r="I19" s="23"/>
      <c r="J19" s="24"/>
      <c r="K19" s="17" t="s">
        <v>108</v>
      </c>
      <c r="L19" s="23" t="s">
        <v>79</v>
      </c>
      <c r="M19" s="23" t="s">
        <v>130</v>
      </c>
      <c r="N19" s="25">
        <v>595500</v>
      </c>
      <c r="O19" s="25">
        <v>594425.42000000004</v>
      </c>
      <c r="P19" s="25"/>
      <c r="Q19" s="25">
        <v>840</v>
      </c>
      <c r="R19" s="25">
        <v>840</v>
      </c>
      <c r="S19" s="25">
        <v>840</v>
      </c>
      <c r="T19" s="27"/>
    </row>
    <row r="20" spans="1:20" ht="97.15" customHeight="1" x14ac:dyDescent="0.2">
      <c r="A20" s="16" t="s">
        <v>62</v>
      </c>
      <c r="B20" s="28" t="s">
        <v>63</v>
      </c>
      <c r="C20" s="29" t="s">
        <v>64</v>
      </c>
      <c r="D20" s="22" t="s">
        <v>132</v>
      </c>
      <c r="E20" s="17"/>
      <c r="F20" s="23"/>
      <c r="G20" s="24"/>
      <c r="H20" s="17"/>
      <c r="I20" s="23"/>
      <c r="J20" s="24"/>
      <c r="K20" s="17"/>
      <c r="L20" s="23"/>
      <c r="M20" s="23"/>
      <c r="N20" s="25">
        <v>13701555</v>
      </c>
      <c r="O20" s="25">
        <v>12809839.57</v>
      </c>
      <c r="P20" s="25"/>
      <c r="Q20" s="30">
        <f>Q21</f>
        <v>15510.2</v>
      </c>
      <c r="R20" s="30">
        <f>R21</f>
        <v>15501.3</v>
      </c>
      <c r="S20" s="30">
        <f>S21</f>
        <v>15501.3</v>
      </c>
      <c r="T20" s="27"/>
    </row>
    <row r="21" spans="1:20" ht="159.75" customHeight="1" x14ac:dyDescent="0.2">
      <c r="A21" s="16"/>
      <c r="B21" s="20" t="s">
        <v>65</v>
      </c>
      <c r="C21" s="29" t="s">
        <v>66</v>
      </c>
      <c r="D21" s="22" t="s">
        <v>131</v>
      </c>
      <c r="E21" s="32" t="s">
        <v>100</v>
      </c>
      <c r="F21" s="23" t="s">
        <v>101</v>
      </c>
      <c r="G21" s="24" t="s">
        <v>102</v>
      </c>
      <c r="H21" s="32" t="s">
        <v>103</v>
      </c>
      <c r="I21" s="23" t="s">
        <v>79</v>
      </c>
      <c r="J21" s="24" t="s">
        <v>104</v>
      </c>
      <c r="K21" s="32" t="s">
        <v>109</v>
      </c>
      <c r="L21" s="23" t="s">
        <v>79</v>
      </c>
      <c r="M21" s="23" t="s">
        <v>105</v>
      </c>
      <c r="N21" s="25">
        <v>12507555</v>
      </c>
      <c r="O21" s="25">
        <v>11615839.57</v>
      </c>
      <c r="P21" s="25"/>
      <c r="Q21" s="25">
        <f>1085+1137.3+11944.4+1100+243.5</f>
        <v>15510.2</v>
      </c>
      <c r="R21" s="25">
        <f>1085+1137.3+11979+1100+200</f>
        <v>15501.3</v>
      </c>
      <c r="S21" s="25">
        <f>15301.3+200</f>
        <v>15501.3</v>
      </c>
      <c r="T21" s="27"/>
    </row>
    <row r="22" spans="1:20" ht="126.4" customHeight="1" x14ac:dyDescent="0.2">
      <c r="A22" s="16" t="s">
        <v>67</v>
      </c>
      <c r="B22" s="28" t="s">
        <v>68</v>
      </c>
      <c r="C22" s="29" t="s">
        <v>72</v>
      </c>
      <c r="D22" s="22" t="s">
        <v>69</v>
      </c>
      <c r="E22" s="17"/>
      <c r="F22" s="23"/>
      <c r="G22" s="24"/>
      <c r="H22" s="17"/>
      <c r="I22" s="23"/>
      <c r="J22" s="24"/>
      <c r="K22" s="17"/>
      <c r="L22" s="23"/>
      <c r="M22" s="23"/>
      <c r="N22" s="25">
        <v>706209</v>
      </c>
      <c r="O22" s="25">
        <v>195080</v>
      </c>
      <c r="P22" s="25"/>
      <c r="Q22" s="30">
        <f>Q23+Q24</f>
        <v>661.8</v>
      </c>
      <c r="R22" s="30">
        <f>R23+R24</f>
        <v>664.9</v>
      </c>
      <c r="S22" s="30">
        <f>S23+S24</f>
        <v>675</v>
      </c>
      <c r="T22" s="27"/>
    </row>
    <row r="23" spans="1:20" ht="165.75" customHeight="1" x14ac:dyDescent="0.2">
      <c r="A23" s="16"/>
      <c r="B23" s="20" t="s">
        <v>70</v>
      </c>
      <c r="C23" s="29" t="s">
        <v>123</v>
      </c>
      <c r="D23" s="22" t="s">
        <v>80</v>
      </c>
      <c r="E23" s="32" t="s">
        <v>82</v>
      </c>
      <c r="F23" s="23" t="s">
        <v>84</v>
      </c>
      <c r="G23" s="24" t="s">
        <v>85</v>
      </c>
      <c r="H23" s="17" t="s">
        <v>83</v>
      </c>
      <c r="I23" s="23"/>
      <c r="J23" s="24" t="s">
        <v>86</v>
      </c>
      <c r="K23" s="17" t="s">
        <v>112</v>
      </c>
      <c r="L23" s="23"/>
      <c r="M23" s="23"/>
      <c r="N23" s="25">
        <v>195080</v>
      </c>
      <c r="O23" s="25">
        <v>195080</v>
      </c>
      <c r="P23" s="25"/>
      <c r="Q23" s="25">
        <v>278.3</v>
      </c>
      <c r="R23" s="25">
        <v>281.39999999999998</v>
      </c>
      <c r="S23" s="25">
        <v>291.5</v>
      </c>
      <c r="T23" s="27"/>
    </row>
    <row r="24" spans="1:20" ht="143.25" customHeight="1" x14ac:dyDescent="0.2">
      <c r="A24" s="16"/>
      <c r="B24" s="28" t="s">
        <v>71</v>
      </c>
      <c r="C24" s="29" t="s">
        <v>122</v>
      </c>
      <c r="D24" s="22" t="s">
        <v>81</v>
      </c>
      <c r="E24" s="17" t="s">
        <v>76</v>
      </c>
      <c r="F24" s="23" t="s">
        <v>127</v>
      </c>
      <c r="G24" s="24" t="s">
        <v>78</v>
      </c>
      <c r="H24" s="17"/>
      <c r="I24" s="23"/>
      <c r="J24" s="24"/>
      <c r="K24" s="32" t="s">
        <v>128</v>
      </c>
      <c r="L24" s="23"/>
      <c r="M24" s="23"/>
      <c r="N24" s="25">
        <v>511129</v>
      </c>
      <c r="O24" s="25"/>
      <c r="P24" s="25"/>
      <c r="Q24" s="25">
        <v>383.5</v>
      </c>
      <c r="R24" s="25">
        <v>383.5</v>
      </c>
      <c r="S24" s="25">
        <v>383.5</v>
      </c>
      <c r="T24" s="27"/>
    </row>
    <row r="25" spans="1:20" ht="143.25" customHeight="1" x14ac:dyDescent="0.2">
      <c r="A25" s="16"/>
      <c r="B25" s="28" t="s">
        <v>135</v>
      </c>
      <c r="C25" s="29" t="s">
        <v>133</v>
      </c>
      <c r="D25" s="22" t="s">
        <v>134</v>
      </c>
      <c r="E25" s="17" t="s">
        <v>76</v>
      </c>
      <c r="F25" s="23" t="s">
        <v>79</v>
      </c>
      <c r="G25" s="24" t="s">
        <v>78</v>
      </c>
      <c r="H25" s="17"/>
      <c r="I25" s="23"/>
      <c r="J25" s="24"/>
      <c r="K25" s="32"/>
      <c r="L25" s="23"/>
      <c r="M25" s="23"/>
      <c r="N25" s="25"/>
      <c r="O25" s="25"/>
      <c r="P25" s="25"/>
      <c r="Q25" s="25">
        <v>900</v>
      </c>
      <c r="R25" s="25">
        <v>100</v>
      </c>
      <c r="S25" s="25">
        <v>100</v>
      </c>
      <c r="T25" s="27"/>
    </row>
    <row r="26" spans="1:20" ht="19.350000000000001" customHeight="1" x14ac:dyDescent="0.2">
      <c r="A26" s="8"/>
      <c r="B26" s="9"/>
      <c r="C26" s="8" t="s">
        <v>74</v>
      </c>
      <c r="D26" s="10"/>
      <c r="E26" s="11"/>
      <c r="F26" s="12"/>
      <c r="G26" s="13"/>
      <c r="H26" s="11"/>
      <c r="I26" s="12"/>
      <c r="J26" s="13"/>
      <c r="K26" s="11"/>
      <c r="L26" s="12"/>
      <c r="M26" s="12"/>
      <c r="N26" s="14">
        <v>32573447.370000001</v>
      </c>
      <c r="O26" s="14">
        <v>29597930.670000002</v>
      </c>
      <c r="P26" s="14"/>
      <c r="Q26" s="19">
        <f>Q8</f>
        <v>45284</v>
      </c>
      <c r="R26" s="19">
        <f>R8</f>
        <v>40066.299999999996</v>
      </c>
      <c r="S26" s="19">
        <f>S8</f>
        <v>40562.699999999997</v>
      </c>
      <c r="T26" s="15"/>
    </row>
    <row r="27" spans="1:20" ht="13.9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x14ac:dyDescent="0.2"/>
    <row r="29" spans="1:20" ht="12.75" x14ac:dyDescent="0.2"/>
    <row r="30" spans="1:20" ht="12.75" x14ac:dyDescent="0.2"/>
    <row r="31" spans="1:20" ht="12.75" x14ac:dyDescent="0.2"/>
  </sheetData>
  <mergeCells count="14">
    <mergeCell ref="K1:T1"/>
    <mergeCell ref="H5:J5"/>
    <mergeCell ref="R5:S5"/>
    <mergeCell ref="A3:T3"/>
    <mergeCell ref="T4:T6"/>
    <mergeCell ref="N5:O5"/>
    <mergeCell ref="P5:P6"/>
    <mergeCell ref="Q5:Q6"/>
    <mergeCell ref="A4:C6"/>
    <mergeCell ref="D4:D6"/>
    <mergeCell ref="E4:M4"/>
    <mergeCell ref="N4:S4"/>
    <mergeCell ref="E5:G5"/>
    <mergeCell ref="K5:M5"/>
  </mergeCells>
  <printOptions horizontalCentered="1"/>
  <pageMargins left="0.27559055118110237" right="0.27559055118110237" top="0.27559055118110237" bottom="0.31496062992125984" header="0" footer="0"/>
  <pageSetup paperSize="9" scale="66" firstPageNumber="4" fitToHeight="0" orientation="landscape" useFirstPageNumber="1" r:id="rId1"/>
  <headerFooter alignWithMargins="0">
    <oddFooter>&amp;C&amp;L&amp;R&amp;P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субъекты РФ</vt:lpstr>
      <vt:lpstr>МСУ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rep:2.43.1.262</dc:description>
  <cp:lastModifiedBy>Admin</cp:lastModifiedBy>
  <cp:lastPrinted>2017-12-12T12:02:51Z</cp:lastPrinted>
  <dcterms:created xsi:type="dcterms:W3CDTF">2017-12-11T08:11:03Z</dcterms:created>
  <dcterms:modified xsi:type="dcterms:W3CDTF">2019-03-12T12:27:58Z</dcterms:modified>
</cp:coreProperties>
</file>