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10 2015" sheetId="1" r:id="rId1"/>
  </sheets>
  <externalReferences>
    <externalReference r:id="rId4"/>
  </externalReferences>
  <definedNames>
    <definedName name="_xlnm.Print_Area" localSheetId="0">'пр 10 2015'!#REF!</definedName>
    <definedName name="прил8">#REF!</definedName>
  </definedNames>
  <calcPr fullCalcOnLoad="1"/>
</workbook>
</file>

<file path=xl/sharedStrings.xml><?xml version="1.0" encoding="utf-8"?>
<sst xmlns="http://schemas.openxmlformats.org/spreadsheetml/2006/main" count="989" uniqueCount="215">
  <si>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</si>
  <si>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</si>
  <si>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</si>
  <si>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</si>
  <si>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0600117</t>
  </si>
  <si>
    <t>9908002</t>
  </si>
  <si>
    <t>9908004</t>
  </si>
  <si>
    <t>9908003</t>
  </si>
  <si>
    <t>0700000</t>
  </si>
  <si>
    <t>0100000</t>
  </si>
  <si>
    <t>0110000</t>
  </si>
  <si>
    <t>0110023</t>
  </si>
  <si>
    <t>0120000</t>
  </si>
  <si>
    <t>0120023</t>
  </si>
  <si>
    <t>0200000</t>
  </si>
  <si>
    <t>Функционирование законодательных(представительных) органов государственной власти и представительных органов муниципальных образований</t>
  </si>
  <si>
    <t>9900023</t>
  </si>
  <si>
    <t>Подраздел</t>
  </si>
  <si>
    <t>4</t>
  </si>
  <si>
    <t>5</t>
  </si>
  <si>
    <t>6</t>
  </si>
  <si>
    <t>7</t>
  </si>
  <si>
    <t>916</t>
  </si>
  <si>
    <t>Дорожное хозяйство(дорожные фонды)</t>
  </si>
  <si>
    <t>01</t>
  </si>
  <si>
    <t>00</t>
  </si>
  <si>
    <t>04</t>
  </si>
  <si>
    <t>13</t>
  </si>
  <si>
    <t>03</t>
  </si>
  <si>
    <t>02</t>
  </si>
  <si>
    <t>09</t>
  </si>
  <si>
    <t>05</t>
  </si>
  <si>
    <t>12</t>
  </si>
  <si>
    <t>06</t>
  </si>
  <si>
    <t>10</t>
  </si>
  <si>
    <t>9900000</t>
  </si>
  <si>
    <t>9900021</t>
  </si>
  <si>
    <t>Пособия, компенсации, меры социальной поддержки по публичным нормативным обязательствам</t>
  </si>
  <si>
    <t>11</t>
  </si>
  <si>
    <t>08</t>
  </si>
  <si>
    <t>Сумма(тысяч рублей)</t>
  </si>
  <si>
    <t>9908000</t>
  </si>
  <si>
    <t>Защита населения и территории от чрезвычайных ситуаций природного и техногенного характера, гражданская оборона</t>
  </si>
  <si>
    <t xml:space="preserve">Утверждено </t>
  </si>
  <si>
    <t>Решением Совета депутатов</t>
  </si>
  <si>
    <t>Физическая культура и спорт</t>
  </si>
  <si>
    <t>Жилищно-коммунальное хозяйство</t>
  </si>
  <si>
    <t>Жилищное хозяйство</t>
  </si>
  <si>
    <t>Культура</t>
  </si>
  <si>
    <t>Социальная политика</t>
  </si>
  <si>
    <t>Пенсионное обеспечение</t>
  </si>
  <si>
    <t>9907138</t>
  </si>
  <si>
    <t>9907133</t>
  </si>
  <si>
    <t>9907103</t>
  </si>
  <si>
    <t>9907134</t>
  </si>
  <si>
    <t>9907142</t>
  </si>
  <si>
    <t>Осуществление полномочий в сфере  государственной регистрации актов гражданского состояния</t>
  </si>
  <si>
    <t>9907151</t>
  </si>
  <si>
    <t xml:space="preserve">  В  С  Е  Г  О     Р А С Х О Д О В</t>
  </si>
  <si>
    <t xml:space="preserve"> </t>
  </si>
  <si>
    <t>Ведомственная структура расходов</t>
  </si>
  <si>
    <t>№ п/п</t>
  </si>
  <si>
    <t>Код главы</t>
  </si>
  <si>
    <t>Раздел</t>
  </si>
  <si>
    <t>Целевая статья</t>
  </si>
  <si>
    <t>Общегосударственные  вопросы</t>
  </si>
  <si>
    <t>Национальная безопасность и правоохранительная деятельность</t>
  </si>
  <si>
    <t>Национальная экономика</t>
  </si>
  <si>
    <t>9000000</t>
  </si>
  <si>
    <t>120</t>
  </si>
  <si>
    <t>240</t>
  </si>
  <si>
    <t>850</t>
  </si>
  <si>
    <t>110</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</si>
  <si>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</si>
  <si>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</si>
  <si>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</si>
  <si>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9905930</t>
  </si>
  <si>
    <t>310</t>
  </si>
  <si>
    <t>2015</t>
  </si>
  <si>
    <t>ВР</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</si>
  <si>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</si>
  <si>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Расходы на выплаты персоналу казенных учреждений</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</si>
  <si>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</si>
  <si>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Осуществление предаваемых органам местного самоуправления отдельных государственных полномочий Ленинградской области по организации и осуществлению деятельности по опеке и попечительству </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</si>
  <si>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</si>
  <si>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 xml:space="preserve">Осуществление отдельных государственных полномочий Ленинградской области  в области архивного дела </t>
  </si>
  <si>
    <t>Обеспечение деятельности муниципальных казенных учреждений в рамках полномочий  органов местного самоуправления</t>
  </si>
  <si>
    <t>Обеспечение деятельности аппаратов органов местного самоуправления</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</si>
  <si>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</si>
  <si>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гооды"</t>
  </si>
  <si>
    <t>(приложение 10 )</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</si>
  <si>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</si>
  <si>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0600118</t>
  </si>
  <si>
    <t>Иные выплаты населению</t>
  </si>
  <si>
    <t>360</t>
  </si>
  <si>
    <t>Другие вопросы в области физической культуры и спорта</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</si>
  <si>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2015-2017 годы"</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</si>
  <si>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</si>
  <si>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0200101</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</si>
  <si>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</si>
  <si>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0200102</t>
  </si>
  <si>
    <t>9909000</t>
  </si>
  <si>
    <t>9909133</t>
  </si>
  <si>
    <t>Межбюджетные трансферты муниципальным образованиям</t>
  </si>
  <si>
    <t xml:space="preserve">Софинансирование переданных отдельных государственных полномочий в сфере профилактики безнадзорности и правонарушений несовершеннолетних </t>
  </si>
  <si>
    <t>9909151</t>
  </si>
  <si>
    <t xml:space="preserve">Софинансирование переданных отдельных государственных полномочий в области архивного дела </t>
  </si>
  <si>
    <t>9909142</t>
  </si>
  <si>
    <t>3</t>
  </si>
  <si>
    <t>8</t>
  </si>
  <si>
    <t>Наименование</t>
  </si>
  <si>
    <t xml:space="preserve">Обеспечение выполнения органами местного самоуправления  отдельных государственных полномочий Ленинградской области  в сфере профилактики безнадзорности и правонарушений несовершеннолетних </t>
  </si>
  <si>
    <t>Софинансирование переданных отдельных государственных полномочий в сфере жилищных отношений</t>
  </si>
  <si>
    <t>Реализация функций и полномочий  органов местного самоуправления в рамках непрограммных расходов</t>
  </si>
  <si>
    <t>Функционирование высшего должностного лица  субъекта Российской Федерации и муниципального образования</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</si>
  <si>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</si>
  <si>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</si>
  <si>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9900020</t>
  </si>
  <si>
    <t>540</t>
  </si>
  <si>
    <t>0300000</t>
  </si>
  <si>
    <t>0500000</t>
  </si>
  <si>
    <t>Реализация мероприятий в рамках полномочий  органов местного самоуправления</t>
  </si>
  <si>
    <t>Расходы на софинансирование переданных отдельных государственных полномочий, софинансирование государственных программ в рамках  направлений деятельности органов местного самоуправления</t>
  </si>
  <si>
    <t>9907000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</si>
  <si>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</si>
  <si>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9908001</t>
  </si>
  <si>
    <t>0600000</t>
  </si>
  <si>
    <t>0400000</t>
  </si>
  <si>
    <t>бюджета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2015 год</t>
  </si>
  <si>
    <t>907</t>
  </si>
  <si>
    <t>Обеспечение деятельности главы муниципального образования</t>
  </si>
  <si>
    <t>Местная администрация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</si>
  <si>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Обеспечение деятельности  главы местной администрации</t>
  </si>
  <si>
    <t>9905000</t>
  </si>
  <si>
    <t>Межбюджетные трансферты муниципальному району</t>
  </si>
  <si>
    <t>9905001</t>
  </si>
  <si>
    <t>Иные межбюджетные трансферты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</si>
  <si>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</si>
  <si>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</si>
  <si>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</si>
  <si>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9905118</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</si>
  <si>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</si>
  <si>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</si>
  <si>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0800000</t>
  </si>
  <si>
    <t>0809088</t>
  </si>
  <si>
    <t>Обеспечение пожарной безопасности</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</si>
  <si>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2015 - 2017 годы»</t>
  </si>
  <si>
    <t>0700119</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</si>
  <si>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</si>
  <si>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r>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t>
    </r>
    <r>
      <rPr>
        <b/>
        <i/>
        <sz val="11"/>
        <color indexed="8"/>
        <rFont val="Times New Roman"/>
        <family val="1"/>
      </rPr>
      <t xml:space="preserve"> муниципального образования Кипенское сельское поселение муниципального образования Ломоносовский муниципальный район Ленинградской области на 2015 - 2017 годы</t>
    </r>
    <r>
      <rPr>
        <b/>
        <i/>
        <sz val="11"/>
        <rFont val="Times New Roman"/>
        <family val="1"/>
      </rPr>
      <t>»</t>
    </r>
  </si>
  <si>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</si>
  <si>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0500116</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</si>
  <si>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</si>
  <si>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</si>
  <si>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</si>
  <si>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0509014</t>
  </si>
  <si>
    <t>Другие вопросы в области национальной экономики</t>
  </si>
  <si>
    <t>Реализация функций и полномочий органов местного самоуправления в рамках непрограммных направлений деятельности</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</si>
  <si>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</si>
  <si>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2015-2017 годы"</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</si>
  <si>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</si>
  <si>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0310000</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</si>
  <si>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</si>
  <si>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</si>
  <si>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0319603</t>
  </si>
  <si>
    <t>0320000</t>
  </si>
  <si>
    <t>0320103</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</si>
  <si>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</si>
  <si>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Коммунальное хозяйство</t>
  </si>
  <si>
    <t>Мероприятия по обслуживанию объектов коммунального хозяйства, находящегося в муниципальной собственности</t>
  </si>
  <si>
    <t>Благоустройство</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</si>
  <si>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</si>
  <si>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</si>
  <si>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0410000</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</si>
  <si>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</si>
  <si>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0410104</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</si>
  <si>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</si>
  <si>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0410105</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</si>
  <si>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</si>
  <si>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0410106</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</si>
  <si>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</si>
  <si>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0420000</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</si>
  <si>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</si>
  <si>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0420107</t>
  </si>
  <si>
    <t>0410107</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</si>
  <si>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</si>
  <si>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0430000</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</si>
  <si>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</si>
  <si>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0430108</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</si>
  <si>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</si>
  <si>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</si>
  <si>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</si>
  <si>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0430109</t>
  </si>
  <si>
    <t>0430110</t>
  </si>
  <si>
    <t>0430111</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</si>
  <si>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</si>
  <si>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0430112</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</si>
  <si>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</si>
  <si>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</si>
  <si>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</si>
  <si>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0440000</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</si>
  <si>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</si>
  <si>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0440114</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</si>
  <si>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</si>
  <si>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0440115</t>
  </si>
  <si>
    <t>Культура, кинематография, средства массовой информации</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</si>
  <si>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2015 - 2017 годы"</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</si>
  <si>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</si>
  <si>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</si>
  <si>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 xml:space="preserve"> № 1 от 27.01.2015 г. </t>
  </si>
  <si>
    <t>Иные межбюджетные трансферты по передаче полномочий по осуществлению внешнего муниципального финансового контроля</t>
  </si>
  <si>
    <t>9900503</t>
  </si>
  <si>
    <t xml:space="preserve">Иные межбюджетные трансферты </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</si>
  <si>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</si>
  <si>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9900502</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</si>
</sst>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s>
  <fonts count="57">
    <font>
      <sz val="10"/>
      <name val="MS Sans Serif"/>
      <family val="2"/>
    </font>
    <font>
      <sz val="10"/>
      <name val="Arial"/>
      <family val="0"/>
    </font>
    <font>
      <sz val="10"/>
      <name val="Arial Cyr"/>
      <family val="2"/>
    </font>
    <font>
      <sz val="10"/>
      <color indexed="10"/>
      <name val="Arial Cyr"/>
      <family val="2"/>
    </font>
    <font>
      <b/>
      <sz val="12"/>
      <color indexed="8"/>
      <name val="Arial Cyr"/>
      <family val="2"/>
    </font>
    <font>
      <sz val="10"/>
      <color indexed="8"/>
      <name val="Arial Cyr"/>
      <family val="2"/>
    </font>
    <font>
      <sz val="14"/>
      <name val="Arial Cyr"/>
      <family val="2"/>
    </font>
    <font>
      <sz val="14"/>
      <color indexed="10"/>
      <name val="Arial Cyr"/>
      <family val="2"/>
    </font>
    <font>
      <b/>
      <sz val="14"/>
      <color indexed="8"/>
      <name val="Arial Cyr"/>
      <family val="2"/>
    </font>
    <font>
      <b/>
      <sz val="14"/>
      <color indexed="10"/>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b/>
      <sz val="12"/>
      <name val="Arial Cyr"/>
      <family val="2"/>
    </font>
    <font>
      <i/>
      <sz val="10"/>
      <color indexed="8"/>
      <name val="Arial Cyr"/>
      <family val="2"/>
    </font>
    <font>
      <i/>
      <sz val="10"/>
      <name val="Arial Cyr"/>
      <family val="2"/>
    </font>
    <font>
      <sz val="9"/>
      <color indexed="8"/>
      <name val="Arial Cyr"/>
      <family val="2"/>
    </font>
    <font>
      <sz val="10"/>
      <color indexed="8"/>
      <name val="Arial"/>
      <family val="2"/>
    </font>
    <font>
      <b/>
      <i/>
      <sz val="10"/>
      <name val="Arial Cyr"/>
      <family val="2"/>
    </font>
    <font>
      <b/>
      <sz val="11"/>
      <color indexed="8"/>
      <name val="Arial Cyr"/>
      <family val="2"/>
    </font>
    <font>
      <b/>
      <sz val="16"/>
      <name val="Arial Cyr"/>
      <family val="2"/>
    </font>
    <font>
      <sz val="8"/>
      <name val="MS Sans Serif"/>
      <family val="2"/>
    </font>
    <font>
      <i/>
      <sz val="10"/>
      <color indexed="8"/>
      <name val="Arial"/>
      <family val="2"/>
    </font>
    <font>
      <b/>
      <i/>
      <sz val="10"/>
      <color indexed="8"/>
      <name val="Arial"/>
      <family val="2"/>
    </font>
    <font>
      <b/>
      <sz val="12"/>
      <color indexed="8"/>
      <name val="Arial"/>
      <family val="2"/>
    </font>
    <font>
      <b/>
      <sz val="10"/>
      <color indexed="8"/>
      <name val="Arial"/>
      <family val="2"/>
    </font>
    <font>
      <b/>
      <i/>
      <sz val="12"/>
      <name val="Arial"/>
      <family val="2"/>
    </font>
    <font>
      <b/>
      <sz val="12"/>
      <name val="Arial"/>
      <family val="2"/>
    </font>
    <font>
      <b/>
      <sz val="10"/>
      <name val="Arial"/>
      <family val="2"/>
    </font>
    <font>
      <b/>
      <sz val="16"/>
      <color indexed="8"/>
      <name val="Arial"/>
      <family val="2"/>
    </font>
    <font>
      <b/>
      <sz val="14"/>
      <color indexed="8"/>
      <name val="Arial"/>
      <family val="2"/>
    </font>
    <font>
      <b/>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Times New Roman"/>
      <family val="1"/>
    </font>
    <font>
      <sz val="11"/>
      <name val="Times New Roman"/>
      <family val="1"/>
    </font>
    <font>
      <sz val="11"/>
      <color indexed="8"/>
      <name val="Times New Roman"/>
      <family val="1"/>
    </font>
    <font>
      <b/>
      <i/>
      <sz val="11"/>
      <name val="Times New Roman"/>
      <family val="1"/>
    </font>
    <font>
      <b/>
      <i/>
      <sz val="11"/>
      <color indexed="8"/>
      <name val="Times New Roman"/>
      <family val="1"/>
    </font>
    <font>
      <b/>
      <i/>
      <sz val="10"/>
      <color indexed="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medium"/>
    </border>
    <border>
      <left style="medium"/>
      <right style="medium"/>
      <top style="thin"/>
      <bottom style="thin"/>
    </border>
    <border>
      <left style="thin"/>
      <right style="thin"/>
      <top style="medium"/>
      <bottom>
        <color indexed="63"/>
      </bottom>
    </border>
    <border>
      <left style="thin"/>
      <right style="thin"/>
      <top>
        <color indexed="63"/>
      </top>
      <bottom style="thin"/>
    </border>
    <border>
      <left style="medium"/>
      <right>
        <color indexed="63"/>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color indexed="63"/>
      </left>
      <right style="medium"/>
      <top style="thin"/>
      <bottom style="thin"/>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medium"/>
      <bottom style="thin"/>
    </border>
    <border>
      <left>
        <color indexed="63"/>
      </left>
      <right>
        <color indexed="63"/>
      </right>
      <top style="thin"/>
      <bottom style="thin"/>
    </border>
    <border>
      <left>
        <color indexed="63"/>
      </left>
      <right style="thin"/>
      <top>
        <color indexed="63"/>
      </top>
      <bottom style="medium"/>
    </border>
    <border>
      <left style="medium"/>
      <right style="medium"/>
      <top style="medium"/>
      <bottom style="mediu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color indexed="63"/>
      </right>
      <top style="thin"/>
      <bottom style="thin"/>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thin">
        <color indexed="8"/>
      </left>
      <right style="medium"/>
      <top style="medium">
        <color indexed="8"/>
      </top>
      <bottom>
        <color indexed="63"/>
      </bottom>
    </border>
    <border>
      <left style="thin"/>
      <right style="thin"/>
      <top style="medium"/>
      <bottom style="medium">
        <color indexed="8"/>
      </bottom>
    </border>
    <border>
      <left style="thin"/>
      <right style="thin"/>
      <top style="medium">
        <color indexed="8"/>
      </top>
      <bottom style="medium">
        <color indexed="8"/>
      </bottom>
    </border>
    <border>
      <left style="thin"/>
      <right style="thin"/>
      <top style="medium">
        <color indexed="8"/>
      </top>
      <bottom>
        <color indexed="63"/>
      </bottom>
    </border>
    <border>
      <left style="thin"/>
      <right style="thin"/>
      <top>
        <color indexed="63"/>
      </top>
      <bottom>
        <color indexed="63"/>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color indexed="63"/>
      </bottom>
    </border>
    <border>
      <left>
        <color indexed="63"/>
      </left>
      <right style="thin">
        <color indexed="8"/>
      </right>
      <top style="medium"/>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164" fontId="0" fillId="0" borderId="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1" borderId="7"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2" fillId="0" borderId="0">
      <alignment/>
      <protection/>
    </xf>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50" fillId="4" borderId="0" applyNumberFormat="0" applyBorder="0" applyAlignment="0" applyProtection="0"/>
  </cellStyleXfs>
  <cellXfs count="160">
    <xf numFmtId="0" fontId="0" fillId="0" borderId="0" xfId="0" applyAlignment="1">
      <alignment/>
    </xf>
    <xf numFmtId="0" fontId="2" fillId="0" borderId="0" xfId="53" applyFill="1" applyAlignment="1">
      <alignment/>
      <protection/>
    </xf>
    <xf numFmtId="0" fontId="2" fillId="0" borderId="0" xfId="53" applyFill="1" applyAlignment="1">
      <alignment shrinkToFit="1"/>
      <protection/>
    </xf>
    <xf numFmtId="49" fontId="2" fillId="0" borderId="0" xfId="53" applyNumberFormat="1" applyFill="1" applyAlignment="1">
      <alignment horizontal="center"/>
      <protection/>
    </xf>
    <xf numFmtId="49" fontId="2" fillId="0" borderId="0" xfId="53" applyNumberFormat="1" applyFill="1">
      <alignment/>
      <protection/>
    </xf>
    <xf numFmtId="0" fontId="2" fillId="0" borderId="0" xfId="53">
      <alignment/>
      <protection/>
    </xf>
    <xf numFmtId="0" fontId="3" fillId="0" borderId="0" xfId="53" applyFont="1" applyFill="1" applyAlignment="1">
      <alignment/>
      <protection/>
    </xf>
    <xf numFmtId="0" fontId="4" fillId="0" borderId="0" xfId="53" applyFont="1" applyFill="1" applyAlignment="1">
      <alignment horizontal="center" shrinkToFit="1"/>
      <protection/>
    </xf>
    <xf numFmtId="0" fontId="2" fillId="0" borderId="0" xfId="53" applyFill="1" applyAlignment="1">
      <alignment horizontal="center" shrinkToFit="1"/>
      <protection/>
    </xf>
    <xf numFmtId="0" fontId="6" fillId="0" borderId="0" xfId="53" applyFont="1">
      <alignment/>
      <protection/>
    </xf>
    <xf numFmtId="0" fontId="0" fillId="0" borderId="0" xfId="0" applyFill="1" applyAlignment="1">
      <alignment horizontal="center"/>
    </xf>
    <xf numFmtId="0" fontId="7" fillId="0" borderId="0" xfId="53" applyFont="1" applyFill="1" applyAlignment="1">
      <alignment/>
      <protection/>
    </xf>
    <xf numFmtId="0" fontId="8" fillId="0" borderId="0" xfId="53" applyFont="1" applyFill="1" applyAlignment="1">
      <alignment horizontal="center" shrinkToFit="1"/>
      <protection/>
    </xf>
    <xf numFmtId="0" fontId="9" fillId="0" borderId="0" xfId="53" applyFont="1" applyFill="1" applyAlignment="1">
      <alignment/>
      <protection/>
    </xf>
    <xf numFmtId="0" fontId="11" fillId="0" borderId="0" xfId="0" applyFont="1" applyFill="1" applyAlignment="1">
      <alignment horizontal="center"/>
    </xf>
    <xf numFmtId="0" fontId="10" fillId="0" borderId="0" xfId="53" applyFont="1">
      <alignment/>
      <protection/>
    </xf>
    <xf numFmtId="49" fontId="8" fillId="0" borderId="0" xfId="53" applyNumberFormat="1" applyFont="1" applyFill="1" applyAlignment="1">
      <alignment horizontal="center"/>
      <protection/>
    </xf>
    <xf numFmtId="165" fontId="13" fillId="0" borderId="0" xfId="53" applyNumberFormat="1" applyFont="1" applyFill="1" applyAlignment="1">
      <alignment horizontal="center"/>
      <protection/>
    </xf>
    <xf numFmtId="0" fontId="15" fillId="0" borderId="0" xfId="53" applyFont="1">
      <alignment/>
      <protection/>
    </xf>
    <xf numFmtId="0" fontId="13" fillId="0" borderId="0" xfId="53" applyFont="1">
      <alignment/>
      <protection/>
    </xf>
    <xf numFmtId="0" fontId="17" fillId="0" borderId="0" xfId="53" applyFont="1">
      <alignment/>
      <protection/>
    </xf>
    <xf numFmtId="49" fontId="5" fillId="0" borderId="0" xfId="53" applyNumberFormat="1" applyFont="1" applyFill="1" applyBorder="1" applyAlignment="1">
      <alignment horizontal="center"/>
      <protection/>
    </xf>
    <xf numFmtId="0" fontId="13" fillId="0" borderId="0" xfId="53" applyFont="1" applyBorder="1">
      <alignment/>
      <protection/>
    </xf>
    <xf numFmtId="0" fontId="20" fillId="0" borderId="0" xfId="53" applyFont="1" applyBorder="1">
      <alignment/>
      <protection/>
    </xf>
    <xf numFmtId="0" fontId="2" fillId="0" borderId="0" xfId="53" applyFont="1">
      <alignment/>
      <protection/>
    </xf>
    <xf numFmtId="0" fontId="2" fillId="0" borderId="0" xfId="53" applyFont="1" applyBorder="1">
      <alignment/>
      <protection/>
    </xf>
    <xf numFmtId="49" fontId="14" fillId="0" borderId="0" xfId="53" applyNumberFormat="1" applyFont="1" applyFill="1" applyBorder="1" applyAlignment="1">
      <alignment horizontal="center"/>
      <protection/>
    </xf>
    <xf numFmtId="0" fontId="22" fillId="0" borderId="0" xfId="53" applyFont="1">
      <alignment/>
      <protection/>
    </xf>
    <xf numFmtId="0" fontId="5" fillId="0" borderId="0" xfId="53" applyFont="1" applyFill="1" applyBorder="1" applyAlignment="1">
      <alignment/>
      <protection/>
    </xf>
    <xf numFmtId="0" fontId="18" fillId="0" borderId="0" xfId="53" applyFont="1" applyFill="1" applyBorder="1" applyAlignment="1">
      <alignment horizontal="left" shrinkToFit="1"/>
      <protection/>
    </xf>
    <xf numFmtId="0" fontId="18" fillId="0" borderId="0" xfId="53" applyNumberFormat="1" applyFont="1" applyFill="1" applyBorder="1" applyAlignment="1">
      <alignment horizontal="center"/>
      <protection/>
    </xf>
    <xf numFmtId="0" fontId="13" fillId="0" borderId="0" xfId="53" applyFont="1" applyFill="1" applyBorder="1" applyAlignment="1">
      <alignment/>
      <protection/>
    </xf>
    <xf numFmtId="0" fontId="14" fillId="0" borderId="0" xfId="53" applyFont="1" applyFill="1" applyBorder="1" applyAlignment="1">
      <alignment horizontal="left" shrinkToFit="1"/>
      <protection/>
    </xf>
    <xf numFmtId="0" fontId="14" fillId="0" borderId="0" xfId="53" applyNumberFormat="1" applyFont="1" applyFill="1" applyBorder="1" applyAlignment="1">
      <alignment horizontal="center"/>
      <protection/>
    </xf>
    <xf numFmtId="0" fontId="2" fillId="0" borderId="0" xfId="53" applyFill="1" applyBorder="1" applyAlignment="1">
      <alignment/>
      <protection/>
    </xf>
    <xf numFmtId="0" fontId="5" fillId="0" borderId="0" xfId="53" applyFont="1" applyFill="1" applyBorder="1" applyAlignment="1">
      <alignment horizontal="left" shrinkToFit="1"/>
      <protection/>
    </xf>
    <xf numFmtId="0" fontId="5" fillId="0" borderId="0" xfId="53" applyNumberFormat="1" applyFont="1" applyFill="1" applyBorder="1" applyAlignment="1">
      <alignment horizontal="center"/>
      <protection/>
    </xf>
    <xf numFmtId="0" fontId="21" fillId="0" borderId="0" xfId="53" applyFont="1" applyFill="1" applyBorder="1" applyAlignment="1">
      <alignment horizontal="left" shrinkToFit="1"/>
      <protection/>
    </xf>
    <xf numFmtId="0" fontId="21" fillId="0" borderId="0" xfId="53" applyNumberFormat="1" applyFont="1" applyFill="1" applyBorder="1" applyAlignment="1">
      <alignment horizontal="center"/>
      <protection/>
    </xf>
    <xf numFmtId="49" fontId="21" fillId="0" borderId="0" xfId="53" applyNumberFormat="1" applyFont="1" applyFill="1" applyBorder="1" applyAlignment="1">
      <alignment horizontal="center"/>
      <protection/>
    </xf>
    <xf numFmtId="0" fontId="2" fillId="0" borderId="0" xfId="53" applyFont="1" applyFill="1" applyBorder="1" applyAlignment="1">
      <alignment/>
      <protection/>
    </xf>
    <xf numFmtId="0" fontId="2" fillId="0" borderId="0" xfId="53" applyFont="1" applyFill="1" applyBorder="1" applyAlignment="1">
      <alignment shrinkToFit="1"/>
      <protection/>
    </xf>
    <xf numFmtId="0" fontId="2" fillId="0" borderId="0" xfId="53" applyNumberFormat="1" applyFont="1" applyFill="1" applyBorder="1" applyAlignment="1">
      <alignment horizontal="center"/>
      <protection/>
    </xf>
    <xf numFmtId="49" fontId="2" fillId="0" borderId="0" xfId="53" applyNumberFormat="1" applyFont="1" applyFill="1" applyBorder="1">
      <alignment/>
      <protection/>
    </xf>
    <xf numFmtId="0" fontId="2" fillId="0" borderId="0" xfId="53" applyNumberFormat="1" applyFill="1" applyBorder="1" applyAlignment="1">
      <alignment horizontal="center"/>
      <protection/>
    </xf>
    <xf numFmtId="49" fontId="2" fillId="0" borderId="0" xfId="53" applyNumberFormat="1" applyFill="1" applyBorder="1">
      <alignment/>
      <protection/>
    </xf>
    <xf numFmtId="0" fontId="2" fillId="0" borderId="0" xfId="53" applyFill="1" applyBorder="1" applyAlignment="1">
      <alignment shrinkToFit="1"/>
      <protection/>
    </xf>
    <xf numFmtId="0" fontId="2" fillId="0" borderId="0" xfId="53" applyBorder="1">
      <alignment/>
      <protection/>
    </xf>
    <xf numFmtId="0" fontId="26" fillId="0" borderId="10" xfId="53" applyFont="1" applyFill="1" applyBorder="1" applyAlignment="1">
      <alignment/>
      <protection/>
    </xf>
    <xf numFmtId="49" fontId="27" fillId="0" borderId="11" xfId="53" applyNumberFormat="1" applyFont="1" applyFill="1" applyBorder="1" applyAlignment="1">
      <alignment/>
      <protection/>
    </xf>
    <xf numFmtId="0" fontId="28" fillId="0" borderId="11" xfId="53" applyFont="1" applyFill="1" applyBorder="1" applyAlignment="1">
      <alignment/>
      <protection/>
    </xf>
    <xf numFmtId="0" fontId="29" fillId="0" borderId="11" xfId="53" applyFont="1" applyFill="1" applyBorder="1" applyAlignment="1">
      <alignment/>
      <protection/>
    </xf>
    <xf numFmtId="0" fontId="24" fillId="0" borderId="11" xfId="53" applyFont="1" applyFill="1" applyBorder="1" applyAlignment="1">
      <alignment/>
      <protection/>
    </xf>
    <xf numFmtId="0" fontId="19" fillId="0" borderId="11" xfId="53" applyFont="1" applyFill="1" applyBorder="1" applyAlignment="1">
      <alignment/>
      <protection/>
    </xf>
    <xf numFmtId="0" fontId="27" fillId="0" borderId="11" xfId="53" applyFont="1" applyFill="1" applyBorder="1" applyAlignment="1">
      <alignment/>
      <protection/>
    </xf>
    <xf numFmtId="0" fontId="25" fillId="0" borderId="11" xfId="53" applyFont="1" applyFill="1" applyBorder="1" applyAlignment="1">
      <alignment/>
      <protection/>
    </xf>
    <xf numFmtId="0" fontId="31" fillId="0" borderId="10" xfId="53" applyFont="1" applyFill="1" applyBorder="1" applyAlignment="1">
      <alignment/>
      <protection/>
    </xf>
    <xf numFmtId="0" fontId="19" fillId="0" borderId="12" xfId="53" applyFont="1" applyFill="1" applyBorder="1" applyAlignment="1">
      <alignment horizontal="left" wrapText="1" shrinkToFit="1"/>
      <protection/>
    </xf>
    <xf numFmtId="0" fontId="19" fillId="0" borderId="12" xfId="0" applyFont="1" applyFill="1" applyBorder="1" applyAlignment="1">
      <alignment horizontal="left" wrapText="1"/>
    </xf>
    <xf numFmtId="0" fontId="1" fillId="0" borderId="12" xfId="0" applyFont="1" applyFill="1" applyBorder="1" applyAlignment="1">
      <alignment horizontal="left" wrapText="1"/>
    </xf>
    <xf numFmtId="49" fontId="0" fillId="0" borderId="0" xfId="0" applyNumberFormat="1" applyFill="1" applyAlignment="1">
      <alignment horizontal="center"/>
    </xf>
    <xf numFmtId="0" fontId="1" fillId="0" borderId="12" xfId="0" applyFont="1" applyFill="1" applyBorder="1" applyAlignment="1">
      <alignment horizontal="left" wrapText="1" shrinkToFit="1"/>
    </xf>
    <xf numFmtId="49" fontId="1" fillId="0" borderId="13"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0" fontId="10" fillId="0" borderId="0" xfId="53" applyFont="1" applyFill="1" applyAlignment="1">
      <alignment horizontal="center" wrapText="1" shrinkToFit="1"/>
      <protection/>
    </xf>
    <xf numFmtId="49" fontId="27" fillId="0" borderId="13" xfId="53" applyNumberFormat="1" applyFont="1" applyFill="1" applyBorder="1" applyAlignment="1">
      <alignment horizontal="center" vertical="center"/>
      <protection/>
    </xf>
    <xf numFmtId="49" fontId="19" fillId="0" borderId="13" xfId="53" applyNumberFormat="1" applyFont="1" applyFill="1" applyBorder="1" applyAlignment="1">
      <alignment horizontal="center" vertical="center"/>
      <protection/>
    </xf>
    <xf numFmtId="49" fontId="19" fillId="0" borderId="14" xfId="53" applyNumberFormat="1" applyFont="1" applyFill="1" applyBorder="1" applyAlignment="1">
      <alignment horizontal="center" vertical="center"/>
      <protection/>
    </xf>
    <xf numFmtId="49" fontId="19" fillId="0" borderId="15" xfId="53" applyNumberFormat="1" applyFont="1" applyFill="1" applyBorder="1" applyAlignment="1">
      <alignment horizontal="center" vertical="center"/>
      <protection/>
    </xf>
    <xf numFmtId="165" fontId="19" fillId="0" borderId="16" xfId="53" applyNumberFormat="1" applyFont="1" applyFill="1" applyBorder="1" applyAlignment="1">
      <alignment horizontal="center" vertical="center"/>
      <protection/>
    </xf>
    <xf numFmtId="49" fontId="27" fillId="0" borderId="17" xfId="53" applyNumberFormat="1" applyFont="1" applyFill="1" applyBorder="1" applyAlignment="1">
      <alignment horizontal="center" wrapText="1"/>
      <protection/>
    </xf>
    <xf numFmtId="49" fontId="27" fillId="0" borderId="18" xfId="53" applyNumberFormat="1" applyFont="1" applyFill="1" applyBorder="1" applyAlignment="1">
      <alignment horizontal="center" vertical="center"/>
      <protection/>
    </xf>
    <xf numFmtId="49" fontId="27" fillId="0" borderId="13" xfId="0" applyNumberFormat="1" applyFont="1" applyFill="1" applyBorder="1" applyAlignment="1">
      <alignment horizontal="center" vertical="center" wrapText="1"/>
    </xf>
    <xf numFmtId="0" fontId="27" fillId="0" borderId="12" xfId="53" applyFont="1" applyFill="1" applyBorder="1" applyAlignment="1">
      <alignment horizontal="left" shrinkToFit="1"/>
      <protection/>
    </xf>
    <xf numFmtId="0" fontId="30" fillId="0" borderId="12" xfId="0" applyFont="1" applyFill="1" applyBorder="1" applyAlignment="1">
      <alignment horizontal="left" wrapText="1" shrinkToFit="1"/>
    </xf>
    <xf numFmtId="165" fontId="16" fillId="0" borderId="0" xfId="53" applyNumberFormat="1" applyFont="1" applyFill="1" applyBorder="1" applyAlignment="1">
      <alignment horizontal="left"/>
      <protection/>
    </xf>
    <xf numFmtId="49" fontId="19" fillId="0" borderId="13" xfId="53" applyNumberFormat="1" applyFont="1" applyFill="1" applyBorder="1" applyAlignment="1">
      <alignment horizontal="center" vertical="center"/>
      <protection/>
    </xf>
    <xf numFmtId="0" fontId="27" fillId="0" borderId="19" xfId="53" applyFont="1" applyFill="1" applyBorder="1" applyAlignment="1">
      <alignment horizontal="center" wrapText="1" shrinkToFit="1"/>
      <protection/>
    </xf>
    <xf numFmtId="49" fontId="27" fillId="0" borderId="20" xfId="53" applyNumberFormat="1" applyFont="1" applyFill="1" applyBorder="1" applyAlignment="1">
      <alignment horizontal="center" wrapText="1"/>
      <protection/>
    </xf>
    <xf numFmtId="49" fontId="27" fillId="0" borderId="21" xfId="53" applyNumberFormat="1" applyFont="1" applyFill="1" applyBorder="1" applyAlignment="1">
      <alignment horizontal="center" wrapText="1"/>
      <protection/>
    </xf>
    <xf numFmtId="0" fontId="14" fillId="0" borderId="19" xfId="53" applyFont="1" applyFill="1" applyBorder="1" applyAlignment="1">
      <alignment wrapText="1"/>
      <protection/>
    </xf>
    <xf numFmtId="49" fontId="5" fillId="0" borderId="0" xfId="53" applyNumberFormat="1" applyFont="1" applyFill="1" applyBorder="1" applyAlignment="1">
      <alignment/>
      <protection/>
    </xf>
    <xf numFmtId="0" fontId="0" fillId="0" borderId="0" xfId="0" applyFill="1" applyBorder="1" applyAlignment="1">
      <alignment horizontal="center"/>
    </xf>
    <xf numFmtId="0" fontId="11" fillId="0" borderId="0" xfId="0" applyFont="1" applyFill="1" applyBorder="1" applyAlignment="1">
      <alignment horizontal="center"/>
    </xf>
    <xf numFmtId="0" fontId="1" fillId="0" borderId="12" xfId="0" applyFont="1" applyFill="1" applyBorder="1" applyAlignment="1">
      <alignment wrapText="1"/>
    </xf>
    <xf numFmtId="0" fontId="19" fillId="0" borderId="12" xfId="0" applyFont="1" applyFill="1" applyBorder="1" applyAlignment="1">
      <alignment wrapText="1"/>
    </xf>
    <xf numFmtId="0" fontId="1" fillId="0" borderId="12" xfId="53" applyFont="1" applyFill="1" applyBorder="1" applyAlignment="1">
      <alignment horizontal="left" wrapText="1" shrinkToFit="1"/>
      <protection/>
    </xf>
    <xf numFmtId="0" fontId="27" fillId="0" borderId="12" xfId="53" applyFont="1" applyFill="1" applyBorder="1" applyAlignment="1">
      <alignment horizontal="left" wrapText="1" shrinkToFit="1"/>
      <protection/>
    </xf>
    <xf numFmtId="0" fontId="26" fillId="0" borderId="17" xfId="53" applyNumberFormat="1" applyFont="1" applyFill="1" applyBorder="1" applyAlignment="1">
      <alignment horizontal="center" vertical="center"/>
      <protection/>
    </xf>
    <xf numFmtId="49" fontId="26" fillId="0" borderId="17" xfId="53" applyNumberFormat="1" applyFont="1" applyFill="1" applyBorder="1" applyAlignment="1">
      <alignment horizontal="center" vertical="center"/>
      <protection/>
    </xf>
    <xf numFmtId="165" fontId="1" fillId="0" borderId="22" xfId="0" applyNumberFormat="1" applyFont="1" applyFill="1" applyBorder="1" applyAlignment="1">
      <alignment horizontal="center" vertical="center" wrapText="1"/>
    </xf>
    <xf numFmtId="165" fontId="19" fillId="0" borderId="22" xfId="53" applyNumberFormat="1" applyFont="1" applyFill="1" applyBorder="1" applyAlignment="1">
      <alignment horizontal="center" vertical="center"/>
      <protection/>
    </xf>
    <xf numFmtId="49" fontId="31" fillId="0" borderId="15" xfId="53" applyNumberFormat="1" applyFont="1" applyFill="1" applyBorder="1" applyAlignment="1">
      <alignment horizontal="center" vertical="center"/>
      <protection/>
    </xf>
    <xf numFmtId="49" fontId="19" fillId="0" borderId="23" xfId="53" applyNumberFormat="1" applyFont="1" applyFill="1" applyBorder="1" applyAlignment="1">
      <alignment horizontal="center" vertical="center"/>
      <protection/>
    </xf>
    <xf numFmtId="49" fontId="27" fillId="0" borderId="24" xfId="53" applyNumberFormat="1" applyFont="1" applyFill="1" applyBorder="1" applyAlignment="1">
      <alignment horizontal="left" shrinkToFit="1"/>
      <protection/>
    </xf>
    <xf numFmtId="49" fontId="27" fillId="0" borderId="25" xfId="53" applyNumberFormat="1" applyFont="1" applyFill="1" applyBorder="1" applyAlignment="1">
      <alignment horizontal="center" vertical="center"/>
      <protection/>
    </xf>
    <xf numFmtId="0" fontId="27" fillId="0" borderId="12" xfId="0" applyFont="1" applyFill="1" applyBorder="1" applyAlignment="1">
      <alignment horizontal="left" wrapText="1"/>
    </xf>
    <xf numFmtId="49" fontId="1" fillId="0" borderId="26" xfId="0" applyNumberFormat="1" applyFont="1" applyFill="1" applyBorder="1" applyAlignment="1">
      <alignment horizontal="center" vertical="center" wrapText="1"/>
    </xf>
    <xf numFmtId="49" fontId="27" fillId="0" borderId="27" xfId="53" applyNumberFormat="1" applyFont="1" applyFill="1" applyBorder="1" applyAlignment="1">
      <alignment horizontal="center" vertical="center"/>
      <protection/>
    </xf>
    <xf numFmtId="49" fontId="27" fillId="0" borderId="26" xfId="53" applyNumberFormat="1" applyFont="1" applyFill="1" applyBorder="1" applyAlignment="1">
      <alignment horizontal="center" vertical="center"/>
      <protection/>
    </xf>
    <xf numFmtId="49" fontId="19" fillId="0" borderId="26" xfId="53" applyNumberFormat="1" applyFont="1" applyFill="1" applyBorder="1" applyAlignment="1">
      <alignment horizontal="center" vertical="center"/>
      <protection/>
    </xf>
    <xf numFmtId="165" fontId="19" fillId="0" borderId="28" xfId="53" applyNumberFormat="1" applyFont="1" applyFill="1" applyBorder="1" applyAlignment="1">
      <alignment horizontal="center" vertical="center"/>
      <protection/>
    </xf>
    <xf numFmtId="0" fontId="30" fillId="0" borderId="12" xfId="0" applyFont="1" applyFill="1" applyBorder="1" applyAlignment="1">
      <alignment horizontal="left" wrapText="1"/>
    </xf>
    <xf numFmtId="49" fontId="30" fillId="0" borderId="13" xfId="0" applyNumberFormat="1" applyFont="1" applyFill="1" applyBorder="1" applyAlignment="1">
      <alignment horizontal="center" vertical="center" wrapText="1"/>
    </xf>
    <xf numFmtId="0" fontId="31" fillId="0" borderId="29" xfId="53" applyNumberFormat="1" applyFont="1" applyFill="1" applyBorder="1" applyAlignment="1">
      <alignment horizontal="center" vertical="center"/>
      <protection/>
    </xf>
    <xf numFmtId="0" fontId="31" fillId="0" borderId="30" xfId="53" applyFont="1" applyFill="1" applyBorder="1" applyAlignment="1">
      <alignment horizontal="left" shrinkToFit="1"/>
      <protection/>
    </xf>
    <xf numFmtId="49" fontId="27" fillId="0" borderId="23" xfId="53" applyNumberFormat="1" applyFont="1" applyFill="1" applyBorder="1" applyAlignment="1">
      <alignment horizontal="center" wrapText="1"/>
      <protection/>
    </xf>
    <xf numFmtId="165" fontId="27" fillId="0" borderId="31" xfId="53" applyNumberFormat="1" applyFont="1" applyFill="1" applyBorder="1" applyAlignment="1">
      <alignment horizontal="center" vertical="center"/>
      <protection/>
    </xf>
    <xf numFmtId="165" fontId="27" fillId="0" borderId="32" xfId="53" applyNumberFormat="1" applyFont="1" applyFill="1" applyBorder="1" applyAlignment="1">
      <alignment horizontal="center" vertical="center"/>
      <protection/>
    </xf>
    <xf numFmtId="49" fontId="27" fillId="0" borderId="31" xfId="53" applyNumberFormat="1" applyFont="1" applyFill="1" applyBorder="1" applyAlignment="1">
      <alignment horizontal="center" wrapText="1"/>
      <protection/>
    </xf>
    <xf numFmtId="49" fontId="27" fillId="0" borderId="33" xfId="53" applyNumberFormat="1" applyFont="1" applyFill="1" applyBorder="1" applyAlignment="1">
      <alignment horizontal="center" wrapText="1"/>
      <protection/>
    </xf>
    <xf numFmtId="165" fontId="19" fillId="0" borderId="22" xfId="53" applyNumberFormat="1" applyFont="1" applyFill="1" applyBorder="1" applyAlignment="1">
      <alignment horizontal="center" vertical="center"/>
      <protection/>
    </xf>
    <xf numFmtId="165" fontId="27" fillId="0" borderId="22" xfId="53" applyNumberFormat="1" applyFont="1" applyFill="1" applyBorder="1" applyAlignment="1">
      <alignment horizontal="center" vertical="center"/>
      <protection/>
    </xf>
    <xf numFmtId="165" fontId="32" fillId="0" borderId="23" xfId="53" applyNumberFormat="1" applyFont="1" applyFill="1" applyBorder="1" applyAlignment="1">
      <alignment horizontal="center" vertical="center"/>
      <protection/>
    </xf>
    <xf numFmtId="49" fontId="26" fillId="0" borderId="34" xfId="53" applyNumberFormat="1" applyFont="1" applyFill="1" applyBorder="1" applyAlignment="1">
      <alignment horizontal="center" vertical="center"/>
      <protection/>
    </xf>
    <xf numFmtId="49" fontId="27" fillId="0" borderId="35" xfId="53" applyNumberFormat="1" applyFont="1" applyFill="1" applyBorder="1" applyAlignment="1">
      <alignment horizontal="center" vertical="center"/>
      <protection/>
    </xf>
    <xf numFmtId="49" fontId="19" fillId="0" borderId="26" xfId="0" applyNumberFormat="1" applyFont="1" applyFill="1" applyBorder="1" applyAlignment="1">
      <alignment horizontal="center" vertical="center" wrapText="1"/>
    </xf>
    <xf numFmtId="168" fontId="1" fillId="0" borderId="26" xfId="0" applyNumberFormat="1" applyFont="1" applyFill="1" applyBorder="1" applyAlignment="1">
      <alignment horizontal="center" vertical="center" wrapText="1"/>
    </xf>
    <xf numFmtId="49" fontId="1" fillId="0" borderId="26" xfId="53" applyNumberFormat="1" applyFont="1" applyFill="1" applyBorder="1" applyAlignment="1">
      <alignment horizontal="center" vertical="center"/>
      <protection/>
    </xf>
    <xf numFmtId="168" fontId="30" fillId="0" borderId="26"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27" fillId="0" borderId="14" xfId="53" applyNumberFormat="1" applyFont="1" applyFill="1" applyBorder="1" applyAlignment="1">
      <alignment horizontal="center" vertical="center"/>
      <protection/>
    </xf>
    <xf numFmtId="165" fontId="27" fillId="0" borderId="16" xfId="53" applyNumberFormat="1" applyFont="1" applyFill="1" applyBorder="1" applyAlignment="1">
      <alignment horizontal="center" vertical="center"/>
      <protection/>
    </xf>
    <xf numFmtId="0" fontId="33" fillId="0" borderId="36" xfId="53" applyFont="1" applyFill="1" applyBorder="1" applyAlignment="1">
      <alignment horizontal="left" wrapText="1" shrinkToFit="1"/>
      <protection/>
    </xf>
    <xf numFmtId="0" fontId="52" fillId="0" borderId="13" xfId="0" applyFont="1" applyBorder="1" applyAlignment="1">
      <alignment wrapText="1"/>
    </xf>
    <xf numFmtId="0" fontId="54" fillId="0" borderId="13" xfId="0" applyFont="1" applyBorder="1" applyAlignment="1">
      <alignment wrapText="1"/>
    </xf>
    <xf numFmtId="2" fontId="55" fillId="0" borderId="13" xfId="53" applyNumberFormat="1" applyFont="1" applyFill="1" applyBorder="1" applyAlignment="1">
      <alignment horizontal="left" wrapText="1" shrinkToFit="1"/>
      <protection/>
    </xf>
    <xf numFmtId="2" fontId="53" fillId="0" borderId="13" xfId="53" applyNumberFormat="1" applyFont="1" applyFill="1" applyBorder="1" applyAlignment="1">
      <alignment horizontal="left" wrapText="1" shrinkToFit="1"/>
      <protection/>
    </xf>
    <xf numFmtId="49" fontId="13" fillId="0" borderId="0" xfId="53" applyNumberFormat="1" applyFont="1" applyBorder="1" applyAlignment="1">
      <alignment horizontal="center" vertical="center"/>
      <protection/>
    </xf>
    <xf numFmtId="0" fontId="53" fillId="0" borderId="37" xfId="0" applyFont="1" applyFill="1" applyBorder="1" applyAlignment="1">
      <alignment wrapText="1"/>
    </xf>
    <xf numFmtId="49" fontId="30" fillId="0" borderId="26" xfId="53" applyNumberFormat="1" applyFont="1" applyFill="1" applyBorder="1" applyAlignment="1">
      <alignment horizontal="center" vertical="center"/>
      <protection/>
    </xf>
    <xf numFmtId="165" fontId="30" fillId="0" borderId="22" xfId="0" applyNumberFormat="1" applyFont="1" applyFill="1" applyBorder="1" applyAlignment="1">
      <alignment horizontal="center" vertical="center" wrapText="1"/>
    </xf>
    <xf numFmtId="165" fontId="19" fillId="0" borderId="13" xfId="53" applyNumberFormat="1" applyFont="1" applyFill="1" applyBorder="1" applyAlignment="1">
      <alignment horizontal="center" vertical="center"/>
      <protection/>
    </xf>
    <xf numFmtId="165" fontId="56" fillId="0" borderId="0" xfId="53" applyNumberFormat="1" applyFont="1" applyFill="1" applyBorder="1" applyAlignment="1">
      <alignment horizontal="left"/>
      <protection/>
    </xf>
    <xf numFmtId="2" fontId="52" fillId="0" borderId="13" xfId="0" applyNumberFormat="1" applyFont="1" applyFill="1" applyBorder="1" applyAlignment="1">
      <alignment horizontal="left" wrapText="1"/>
    </xf>
    <xf numFmtId="2" fontId="51" fillId="0" borderId="13" xfId="0" applyNumberFormat="1" applyFont="1" applyFill="1" applyBorder="1" applyAlignment="1">
      <alignment horizontal="left" wrapText="1"/>
    </xf>
    <xf numFmtId="49" fontId="27" fillId="0" borderId="38" xfId="53" applyNumberFormat="1" applyFont="1" applyFill="1" applyBorder="1" applyAlignment="1">
      <alignment horizontal="center" wrapText="1"/>
      <protection/>
    </xf>
    <xf numFmtId="49" fontId="27" fillId="0" borderId="39" xfId="53" applyNumberFormat="1" applyFont="1" applyFill="1" applyBorder="1" applyAlignment="1">
      <alignment horizontal="center" wrapText="1"/>
      <protection/>
    </xf>
    <xf numFmtId="49" fontId="27" fillId="0" borderId="40" xfId="53" applyNumberFormat="1" applyFont="1" applyFill="1" applyBorder="1" applyAlignment="1">
      <alignment horizontal="center" wrapText="1"/>
      <protection/>
    </xf>
    <xf numFmtId="49" fontId="0" fillId="0" borderId="0" xfId="0" applyNumberFormat="1" applyFont="1" applyFill="1" applyBorder="1" applyAlignment="1">
      <alignment horizontal="center"/>
    </xf>
    <xf numFmtId="49" fontId="0" fillId="0" borderId="0" xfId="0" applyNumberFormat="1" applyFill="1" applyBorder="1" applyAlignment="1">
      <alignment horizontal="center"/>
    </xf>
    <xf numFmtId="0" fontId="0" fillId="0" borderId="0" xfId="0" applyAlignment="1">
      <alignment/>
    </xf>
    <xf numFmtId="49" fontId="27" fillId="0" borderId="41" xfId="53" applyNumberFormat="1" applyFont="1" applyFill="1" applyBorder="1" applyAlignment="1">
      <alignment wrapText="1"/>
      <protection/>
    </xf>
    <xf numFmtId="49" fontId="27" fillId="0" borderId="42" xfId="53" applyNumberFormat="1" applyFont="1" applyFill="1" applyBorder="1" applyAlignment="1">
      <alignment wrapText="1"/>
      <protection/>
    </xf>
    <xf numFmtId="49" fontId="27" fillId="0" borderId="43" xfId="53" applyNumberFormat="1" applyFont="1" applyFill="1" applyBorder="1" applyAlignment="1">
      <alignment wrapText="1"/>
      <protection/>
    </xf>
    <xf numFmtId="49" fontId="27" fillId="0" borderId="17" xfId="53" applyNumberFormat="1" applyFont="1" applyFill="1" applyBorder="1" applyAlignment="1">
      <alignment horizontal="center" wrapText="1"/>
      <protection/>
    </xf>
    <xf numFmtId="49" fontId="27" fillId="0" borderId="44" xfId="53" applyNumberFormat="1" applyFont="1" applyFill="1" applyBorder="1" applyAlignment="1">
      <alignment horizontal="center" wrapText="1"/>
      <protection/>
    </xf>
    <xf numFmtId="0" fontId="14" fillId="0" borderId="45" xfId="53" applyFont="1" applyFill="1" applyBorder="1" applyAlignment="1">
      <alignment wrapText="1"/>
      <protection/>
    </xf>
    <xf numFmtId="0" fontId="14" fillId="0" borderId="46" xfId="53" applyFont="1" applyFill="1" applyBorder="1" applyAlignment="1">
      <alignment wrapText="1"/>
      <protection/>
    </xf>
    <xf numFmtId="0" fontId="14" fillId="0" borderId="47" xfId="53" applyFont="1" applyFill="1" applyBorder="1" applyAlignment="1">
      <alignment wrapText="1"/>
      <protection/>
    </xf>
    <xf numFmtId="0" fontId="27" fillId="0" borderId="45" xfId="53" applyFont="1" applyFill="1" applyBorder="1" applyAlignment="1">
      <alignment horizontal="center" wrapText="1" shrinkToFit="1"/>
      <protection/>
    </xf>
    <xf numFmtId="0" fontId="27" fillId="0" borderId="46" xfId="53" applyFont="1" applyFill="1" applyBorder="1" applyAlignment="1">
      <alignment horizontal="center" wrapText="1" shrinkToFit="1"/>
      <protection/>
    </xf>
    <xf numFmtId="0" fontId="27" fillId="0" borderId="47" xfId="53" applyFont="1" applyFill="1" applyBorder="1" applyAlignment="1">
      <alignment horizontal="center" wrapText="1" shrinkToFit="1"/>
      <protection/>
    </xf>
    <xf numFmtId="49" fontId="27" fillId="0" borderId="41" xfId="53" applyNumberFormat="1" applyFont="1" applyFill="1" applyBorder="1" applyAlignment="1">
      <alignment horizontal="center" wrapText="1"/>
      <protection/>
    </xf>
    <xf numFmtId="49" fontId="27" fillId="0" borderId="42" xfId="53" applyNumberFormat="1" applyFont="1" applyFill="1" applyBorder="1" applyAlignment="1">
      <alignment horizontal="center" wrapText="1"/>
      <protection/>
    </xf>
    <xf numFmtId="49" fontId="27" fillId="0" borderId="43" xfId="53" applyNumberFormat="1" applyFont="1" applyFill="1" applyBorder="1" applyAlignment="1">
      <alignment horizontal="center" wrapText="1"/>
      <protection/>
    </xf>
    <xf numFmtId="0" fontId="12" fillId="0" borderId="0" xfId="0" applyFont="1" applyFill="1" applyBorder="1" applyAlignment="1">
      <alignment horizontal="center"/>
    </xf>
    <xf numFmtId="49" fontId="27" fillId="0" borderId="48" xfId="53" applyNumberFormat="1" applyFont="1" applyFill="1" applyBorder="1" applyAlignment="1">
      <alignment horizontal="center" wrapText="1"/>
      <protection/>
    </xf>
    <xf numFmtId="49" fontId="27" fillId="0" borderId="49" xfId="53" applyNumberFormat="1" applyFont="1" applyFill="1" applyBorder="1" applyAlignment="1">
      <alignment horizontal="center" wrapText="1"/>
      <protection/>
    </xf>
    <xf numFmtId="49" fontId="27" fillId="0" borderId="50" xfId="53" applyNumberFormat="1" applyFont="1" applyFill="1" applyBorder="1" applyAlignment="1">
      <alignment horizont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змПрил 3-4-2006-н"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O330"/>
  <sheetViews>
    <sheetView tabSelected="1" zoomScalePageLayoutView="0" workbookViewId="0" topLeftCell="A84">
      <selection activeCell="C91" sqref="C91"/>
    </sheetView>
  </sheetViews>
  <sheetFormatPr defaultColWidth="8.7109375" defaultRowHeight="12.75"/>
  <cols>
    <col min="1" max="1" width="4.8515625" style="1" customWidth="1"/>
    <col min="2" max="2" width="69.7109375" style="2" customWidth="1"/>
    <col min="3" max="3" width="7.28125" style="3" customWidth="1"/>
    <col min="4" max="4" width="7.7109375" style="4" customWidth="1"/>
    <col min="5" max="5" width="8.57421875" style="4" customWidth="1"/>
    <col min="6" max="6" width="10.140625" style="4" customWidth="1"/>
    <col min="7" max="7" width="5.8515625" style="4" customWidth="1"/>
    <col min="8" max="8" width="16.140625" style="4" customWidth="1"/>
    <col min="9" max="16384" width="8.7109375" style="5" customWidth="1"/>
  </cols>
  <sheetData>
    <row r="1" spans="1:8" ht="12" customHeight="1">
      <c r="A1" s="6" t="s">
        <v>59</v>
      </c>
      <c r="B1" s="7"/>
      <c r="C1" s="139" t="s">
        <v>43</v>
      </c>
      <c r="D1" s="139"/>
      <c r="E1" s="139"/>
      <c r="F1" s="139"/>
      <c r="G1" s="139"/>
      <c r="H1" s="21"/>
    </row>
    <row r="2" spans="1:8" ht="18.75" customHeight="1">
      <c r="A2" s="6"/>
      <c r="B2" s="7"/>
      <c r="C2" s="139" t="s">
        <v>44</v>
      </c>
      <c r="D2" s="139"/>
      <c r="E2" s="139"/>
      <c r="F2" s="139"/>
      <c r="G2" s="139"/>
      <c r="H2" s="21"/>
    </row>
    <row r="3" spans="1:8" ht="18.75" customHeight="1">
      <c r="A3" s="6"/>
      <c r="B3" s="7"/>
      <c r="C3" s="140" t="s">
        <v>209</v>
      </c>
      <c r="D3" s="141"/>
      <c r="E3" s="141"/>
      <c r="F3" s="141"/>
      <c r="G3" s="141"/>
      <c r="H3" s="81"/>
    </row>
    <row r="4" spans="1:8" ht="17.25" customHeight="1">
      <c r="A4" s="6"/>
      <c r="B4" s="8"/>
      <c r="C4" s="60"/>
      <c r="D4" s="140" t="s">
        <v>90</v>
      </c>
      <c r="E4" s="141"/>
      <c r="F4" s="141"/>
      <c r="G4" s="141"/>
      <c r="H4" s="21"/>
    </row>
    <row r="5" spans="1:8" s="9" customFormat="1" ht="18" customHeight="1">
      <c r="A5" s="11"/>
      <c r="B5" s="12" t="s">
        <v>60</v>
      </c>
      <c r="C5" s="10"/>
      <c r="D5" s="10"/>
      <c r="E5" s="10"/>
      <c r="F5" s="10"/>
      <c r="G5" s="10"/>
      <c r="H5" s="82"/>
    </row>
    <row r="6" spans="1:8" s="15" customFormat="1" ht="72.75" customHeight="1" thickBot="1">
      <c r="A6" s="13"/>
      <c r="B6" s="64" t="s">
        <v>128</v>
      </c>
      <c r="C6" s="14"/>
      <c r="D6" s="14"/>
      <c r="E6" s="14"/>
      <c r="F6" s="14"/>
      <c r="G6" s="14"/>
      <c r="H6" s="83"/>
    </row>
    <row r="7" spans="1:8" s="9" customFormat="1" ht="3" customHeight="1" hidden="1" thickBot="1">
      <c r="A7" s="11"/>
      <c r="B7" s="156"/>
      <c r="C7" s="156"/>
      <c r="D7" s="156"/>
      <c r="E7" s="156"/>
      <c r="F7" s="156"/>
      <c r="G7" s="16"/>
      <c r="H7" s="17"/>
    </row>
    <row r="8" spans="1:8" ht="28.5" customHeight="1" thickBot="1">
      <c r="A8" s="147" t="s">
        <v>61</v>
      </c>
      <c r="B8" s="150" t="s">
        <v>110</v>
      </c>
      <c r="C8" s="153" t="s">
        <v>62</v>
      </c>
      <c r="D8" s="142" t="s">
        <v>63</v>
      </c>
      <c r="E8" s="145" t="s">
        <v>17</v>
      </c>
      <c r="F8" s="157" t="s">
        <v>64</v>
      </c>
      <c r="G8" s="136" t="s">
        <v>79</v>
      </c>
      <c r="H8" s="109" t="s">
        <v>40</v>
      </c>
    </row>
    <row r="9" spans="1:8" ht="17.25" customHeight="1" thickBot="1">
      <c r="A9" s="148"/>
      <c r="B9" s="151"/>
      <c r="C9" s="154"/>
      <c r="D9" s="143"/>
      <c r="E9" s="146"/>
      <c r="F9" s="158"/>
      <c r="G9" s="137"/>
      <c r="H9" s="110" t="s">
        <v>78</v>
      </c>
    </row>
    <row r="10" spans="1:8" ht="12.75" customHeight="1" hidden="1" thickBot="1">
      <c r="A10" s="149"/>
      <c r="B10" s="152"/>
      <c r="C10" s="155"/>
      <c r="D10" s="144"/>
      <c r="E10" s="146"/>
      <c r="F10" s="159"/>
      <c r="G10" s="138"/>
      <c r="H10" s="106"/>
    </row>
    <row r="11" spans="1:8" ht="15" customHeight="1" thickBot="1">
      <c r="A11" s="80">
        <v>1</v>
      </c>
      <c r="B11" s="77">
        <v>2</v>
      </c>
      <c r="C11" s="70" t="s">
        <v>108</v>
      </c>
      <c r="D11" s="70" t="s">
        <v>18</v>
      </c>
      <c r="E11" s="70" t="s">
        <v>19</v>
      </c>
      <c r="F11" s="78" t="s">
        <v>20</v>
      </c>
      <c r="G11" s="79" t="s">
        <v>21</v>
      </c>
      <c r="H11" s="109" t="s">
        <v>109</v>
      </c>
    </row>
    <row r="12" spans="1:8" s="18" customFormat="1" ht="60" customHeight="1" thickBot="1">
      <c r="A12" s="48">
        <v>1</v>
      </c>
      <c r="B12" s="123" t="s">
        <v>131</v>
      </c>
      <c r="C12" s="88">
        <v>907</v>
      </c>
      <c r="D12" s="89"/>
      <c r="E12" s="89"/>
      <c r="F12" s="89"/>
      <c r="G12" s="114"/>
      <c r="H12" s="107">
        <f>H13+H76+H83+H98+H116+H172+H185+H194</f>
        <v>30899.4</v>
      </c>
    </row>
    <row r="13" spans="1:8" s="19" customFormat="1" ht="12.75">
      <c r="A13" s="49"/>
      <c r="B13" s="94" t="s">
        <v>65</v>
      </c>
      <c r="C13" s="95" t="s">
        <v>129</v>
      </c>
      <c r="D13" s="95" t="s">
        <v>24</v>
      </c>
      <c r="E13" s="95" t="s">
        <v>25</v>
      </c>
      <c r="F13" s="95"/>
      <c r="G13" s="98"/>
      <c r="H13" s="108">
        <f>H14+H19+H28</f>
        <v>14259.9</v>
      </c>
    </row>
    <row r="14" spans="1:8" s="19" customFormat="1" ht="25.5">
      <c r="A14" s="49"/>
      <c r="B14" s="87" t="s">
        <v>114</v>
      </c>
      <c r="C14" s="71" t="s">
        <v>129</v>
      </c>
      <c r="D14" s="71" t="s">
        <v>24</v>
      </c>
      <c r="E14" s="71" t="s">
        <v>29</v>
      </c>
      <c r="F14" s="71"/>
      <c r="G14" s="115"/>
      <c r="H14" s="91">
        <f>H15</f>
        <v>930.3</v>
      </c>
    </row>
    <row r="15" spans="1:8" s="20" customFormat="1" ht="18.75" customHeight="1">
      <c r="A15" s="50"/>
      <c r="B15" s="57" t="s">
        <v>115</v>
      </c>
      <c r="C15" s="66" t="s">
        <v>129</v>
      </c>
      <c r="D15" s="66" t="s">
        <v>24</v>
      </c>
      <c r="E15" s="66" t="s">
        <v>29</v>
      </c>
      <c r="F15" s="66" t="s">
        <v>68</v>
      </c>
      <c r="G15" s="100"/>
      <c r="H15" s="91">
        <f>H16</f>
        <v>930.3</v>
      </c>
    </row>
    <row r="16" spans="1:8" s="20" customFormat="1" ht="25.5">
      <c r="A16" s="50"/>
      <c r="B16" s="57" t="s">
        <v>116</v>
      </c>
      <c r="C16" s="66" t="s">
        <v>129</v>
      </c>
      <c r="D16" s="66" t="s">
        <v>24</v>
      </c>
      <c r="E16" s="66" t="s">
        <v>29</v>
      </c>
      <c r="F16" s="66" t="s">
        <v>35</v>
      </c>
      <c r="G16" s="100"/>
      <c r="H16" s="91">
        <f>H17</f>
        <v>930.3</v>
      </c>
    </row>
    <row r="17" spans="1:8" s="22" customFormat="1" ht="15.75">
      <c r="A17" s="51"/>
      <c r="B17" s="57" t="s">
        <v>130</v>
      </c>
      <c r="C17" s="66" t="s">
        <v>129</v>
      </c>
      <c r="D17" s="66" t="s">
        <v>24</v>
      </c>
      <c r="E17" s="66" t="s">
        <v>29</v>
      </c>
      <c r="F17" s="66" t="s">
        <v>117</v>
      </c>
      <c r="G17" s="100"/>
      <c r="H17" s="91">
        <f>H18</f>
        <v>930.3</v>
      </c>
    </row>
    <row r="18" spans="1:8" s="22" customFormat="1" ht="15.75">
      <c r="A18" s="51"/>
      <c r="B18" s="57" t="s">
        <v>73</v>
      </c>
      <c r="C18" s="66" t="s">
        <v>129</v>
      </c>
      <c r="D18" s="66" t="s">
        <v>24</v>
      </c>
      <c r="E18" s="66" t="s">
        <v>29</v>
      </c>
      <c r="F18" s="66" t="s">
        <v>117</v>
      </c>
      <c r="G18" s="100" t="s">
        <v>69</v>
      </c>
      <c r="H18" s="91">
        <v>930.3</v>
      </c>
    </row>
    <row r="19" spans="1:8" s="19" customFormat="1" ht="38.25">
      <c r="A19" s="49"/>
      <c r="B19" s="87" t="s">
        <v>15</v>
      </c>
      <c r="C19" s="71" t="s">
        <v>129</v>
      </c>
      <c r="D19" s="71" t="s">
        <v>24</v>
      </c>
      <c r="E19" s="71" t="s">
        <v>28</v>
      </c>
      <c r="F19" s="71"/>
      <c r="G19" s="115"/>
      <c r="H19" s="112">
        <f>H20</f>
        <v>949</v>
      </c>
    </row>
    <row r="20" spans="1:8" s="20" customFormat="1" ht="17.25" customHeight="1">
      <c r="A20" s="50"/>
      <c r="B20" s="57" t="s">
        <v>115</v>
      </c>
      <c r="C20" s="66" t="s">
        <v>129</v>
      </c>
      <c r="D20" s="66" t="s">
        <v>24</v>
      </c>
      <c r="E20" s="66" t="s">
        <v>28</v>
      </c>
      <c r="F20" s="66" t="s">
        <v>68</v>
      </c>
      <c r="G20" s="100"/>
      <c r="H20" s="91">
        <f>H21</f>
        <v>949</v>
      </c>
    </row>
    <row r="21" spans="1:8" s="20" customFormat="1" ht="25.5">
      <c r="A21" s="50"/>
      <c r="B21" s="57" t="s">
        <v>116</v>
      </c>
      <c r="C21" s="66" t="s">
        <v>129</v>
      </c>
      <c r="D21" s="66" t="s">
        <v>24</v>
      </c>
      <c r="E21" s="66" t="s">
        <v>28</v>
      </c>
      <c r="F21" s="66" t="s">
        <v>35</v>
      </c>
      <c r="G21" s="100"/>
      <c r="H21" s="91">
        <f>H22+H26</f>
        <v>949</v>
      </c>
    </row>
    <row r="22" spans="1:8" s="22" customFormat="1" ht="15.75">
      <c r="A22" s="51"/>
      <c r="B22" s="57" t="s">
        <v>87</v>
      </c>
      <c r="C22" s="66" t="s">
        <v>129</v>
      </c>
      <c r="D22" s="66" t="s">
        <v>24</v>
      </c>
      <c r="E22" s="66" t="s">
        <v>28</v>
      </c>
      <c r="F22" s="66" t="s">
        <v>36</v>
      </c>
      <c r="G22" s="100"/>
      <c r="H22" s="91">
        <f>H23+H24+H25</f>
        <v>929</v>
      </c>
    </row>
    <row r="23" spans="1:8" s="22" customFormat="1" ht="15.75">
      <c r="A23" s="51"/>
      <c r="B23" s="57" t="s">
        <v>73</v>
      </c>
      <c r="C23" s="66" t="s">
        <v>129</v>
      </c>
      <c r="D23" s="66" t="s">
        <v>24</v>
      </c>
      <c r="E23" s="66" t="s">
        <v>28</v>
      </c>
      <c r="F23" s="66" t="s">
        <v>36</v>
      </c>
      <c r="G23" s="100" t="s">
        <v>69</v>
      </c>
      <c r="H23" s="91">
        <v>920</v>
      </c>
    </row>
    <row r="24" spans="1:8" s="22" customFormat="1" ht="26.25">
      <c r="A24" s="51"/>
      <c r="B24" s="57" t="s">
        <v>74</v>
      </c>
      <c r="C24" s="66" t="s">
        <v>129</v>
      </c>
      <c r="D24" s="66" t="s">
        <v>24</v>
      </c>
      <c r="E24" s="66" t="s">
        <v>28</v>
      </c>
      <c r="F24" s="66" t="s">
        <v>36</v>
      </c>
      <c r="G24" s="100" t="s">
        <v>70</v>
      </c>
      <c r="H24" s="91">
        <v>8</v>
      </c>
    </row>
    <row r="25" spans="1:8" s="22" customFormat="1" ht="15.75">
      <c r="A25" s="51"/>
      <c r="B25" s="57" t="s">
        <v>75</v>
      </c>
      <c r="C25" s="66" t="s">
        <v>129</v>
      </c>
      <c r="D25" s="66" t="s">
        <v>24</v>
      </c>
      <c r="E25" s="66" t="s">
        <v>28</v>
      </c>
      <c r="F25" s="66" t="s">
        <v>36</v>
      </c>
      <c r="G25" s="100" t="s">
        <v>71</v>
      </c>
      <c r="H25" s="91">
        <v>1</v>
      </c>
    </row>
    <row r="26" spans="1:8" s="22" customFormat="1" ht="26.25">
      <c r="A26" s="51"/>
      <c r="B26" s="57" t="s">
        <v>210</v>
      </c>
      <c r="C26" s="66" t="s">
        <v>129</v>
      </c>
      <c r="D26" s="66" t="s">
        <v>24</v>
      </c>
      <c r="E26" s="66" t="s">
        <v>28</v>
      </c>
      <c r="F26" s="66" t="s">
        <v>211</v>
      </c>
      <c r="G26" s="100"/>
      <c r="H26" s="91">
        <f>H27</f>
        <v>20</v>
      </c>
    </row>
    <row r="27" spans="1:8" s="22" customFormat="1" ht="15.75">
      <c r="A27" s="51"/>
      <c r="B27" s="57" t="s">
        <v>212</v>
      </c>
      <c r="C27" s="66" t="s">
        <v>129</v>
      </c>
      <c r="D27" s="66" t="s">
        <v>24</v>
      </c>
      <c r="E27" s="66" t="s">
        <v>28</v>
      </c>
      <c r="F27" s="66" t="s">
        <v>211</v>
      </c>
      <c r="G27" s="100" t="s">
        <v>118</v>
      </c>
      <c r="H27" s="91">
        <v>20</v>
      </c>
    </row>
    <row r="28" spans="1:8" s="19" customFormat="1" ht="38.25">
      <c r="A28" s="49"/>
      <c r="B28" s="87" t="s">
        <v>124</v>
      </c>
      <c r="C28" s="71" t="s">
        <v>129</v>
      </c>
      <c r="D28" s="71" t="s">
        <v>24</v>
      </c>
      <c r="E28" s="71" t="s">
        <v>26</v>
      </c>
      <c r="F28" s="71"/>
      <c r="G28" s="115"/>
      <c r="H28" s="112">
        <f>H29</f>
        <v>12380.6</v>
      </c>
    </row>
    <row r="29" spans="1:8" s="20" customFormat="1" ht="14.25" customHeight="1">
      <c r="A29" s="50"/>
      <c r="B29" s="57" t="s">
        <v>115</v>
      </c>
      <c r="C29" s="66" t="s">
        <v>129</v>
      </c>
      <c r="D29" s="66" t="s">
        <v>24</v>
      </c>
      <c r="E29" s="66" t="s">
        <v>26</v>
      </c>
      <c r="F29" s="66" t="s">
        <v>68</v>
      </c>
      <c r="G29" s="100"/>
      <c r="H29" s="91">
        <f>H30</f>
        <v>12380.6</v>
      </c>
    </row>
    <row r="30" spans="1:8" s="20" customFormat="1" ht="25.5">
      <c r="A30" s="50"/>
      <c r="B30" s="57" t="s">
        <v>116</v>
      </c>
      <c r="C30" s="66" t="s">
        <v>129</v>
      </c>
      <c r="D30" s="66" t="s">
        <v>24</v>
      </c>
      <c r="E30" s="66" t="s">
        <v>26</v>
      </c>
      <c r="F30" s="66" t="s">
        <v>35</v>
      </c>
      <c r="G30" s="100"/>
      <c r="H30" s="91">
        <f>H31+H33+H37+H40</f>
        <v>12380.6</v>
      </c>
    </row>
    <row r="31" spans="1:8" s="22" customFormat="1" ht="15.75">
      <c r="A31" s="51"/>
      <c r="B31" s="57" t="s">
        <v>132</v>
      </c>
      <c r="C31" s="66" t="s">
        <v>129</v>
      </c>
      <c r="D31" s="66" t="s">
        <v>24</v>
      </c>
      <c r="E31" s="66" t="s">
        <v>26</v>
      </c>
      <c r="F31" s="66" t="s">
        <v>117</v>
      </c>
      <c r="G31" s="100"/>
      <c r="H31" s="91">
        <f>H32</f>
        <v>1163</v>
      </c>
    </row>
    <row r="32" spans="1:8" s="22" customFormat="1" ht="15.75">
      <c r="A32" s="51"/>
      <c r="B32" s="57" t="s">
        <v>73</v>
      </c>
      <c r="C32" s="66" t="s">
        <v>129</v>
      </c>
      <c r="D32" s="66" t="s">
        <v>24</v>
      </c>
      <c r="E32" s="66" t="s">
        <v>26</v>
      </c>
      <c r="F32" s="66" t="s">
        <v>117</v>
      </c>
      <c r="G32" s="100" t="s">
        <v>69</v>
      </c>
      <c r="H32" s="91">
        <v>1163</v>
      </c>
    </row>
    <row r="33" spans="1:8" s="22" customFormat="1" ht="15.75">
      <c r="A33" s="51"/>
      <c r="B33" s="57" t="s">
        <v>87</v>
      </c>
      <c r="C33" s="66" t="s">
        <v>129</v>
      </c>
      <c r="D33" s="66" t="s">
        <v>24</v>
      </c>
      <c r="E33" s="66" t="s">
        <v>26</v>
      </c>
      <c r="F33" s="66" t="s">
        <v>36</v>
      </c>
      <c r="G33" s="100"/>
      <c r="H33" s="91">
        <f>H34+H35+H36</f>
        <v>11104</v>
      </c>
    </row>
    <row r="34" spans="1:8" s="22" customFormat="1" ht="15.75">
      <c r="A34" s="51"/>
      <c r="B34" s="57" t="s">
        <v>73</v>
      </c>
      <c r="C34" s="66" t="s">
        <v>129</v>
      </c>
      <c r="D34" s="66" t="s">
        <v>24</v>
      </c>
      <c r="E34" s="66" t="s">
        <v>26</v>
      </c>
      <c r="F34" s="66" t="s">
        <v>36</v>
      </c>
      <c r="G34" s="100" t="s">
        <v>69</v>
      </c>
      <c r="H34" s="91">
        <v>7970</v>
      </c>
    </row>
    <row r="35" spans="1:8" s="22" customFormat="1" ht="26.25">
      <c r="A35" s="51"/>
      <c r="B35" s="57" t="s">
        <v>74</v>
      </c>
      <c r="C35" s="66" t="s">
        <v>129</v>
      </c>
      <c r="D35" s="66" t="s">
        <v>24</v>
      </c>
      <c r="E35" s="66" t="s">
        <v>26</v>
      </c>
      <c r="F35" s="66" t="s">
        <v>36</v>
      </c>
      <c r="G35" s="100" t="s">
        <v>70</v>
      </c>
      <c r="H35" s="91">
        <f>1744+1340</f>
        <v>3084</v>
      </c>
    </row>
    <row r="36" spans="1:8" s="22" customFormat="1" ht="15.75">
      <c r="A36" s="51"/>
      <c r="B36" s="57" t="s">
        <v>75</v>
      </c>
      <c r="C36" s="66" t="s">
        <v>129</v>
      </c>
      <c r="D36" s="66" t="s">
        <v>24</v>
      </c>
      <c r="E36" s="66" t="s">
        <v>26</v>
      </c>
      <c r="F36" s="66" t="s">
        <v>36</v>
      </c>
      <c r="G36" s="100" t="s">
        <v>71</v>
      </c>
      <c r="H36" s="91">
        <v>50</v>
      </c>
    </row>
    <row r="37" spans="1:8" s="22" customFormat="1" ht="15.75">
      <c r="A37" s="51"/>
      <c r="B37" s="84" t="s">
        <v>103</v>
      </c>
      <c r="C37" s="66" t="s">
        <v>129</v>
      </c>
      <c r="D37" s="66" t="s">
        <v>24</v>
      </c>
      <c r="E37" s="66" t="s">
        <v>26</v>
      </c>
      <c r="F37" s="66" t="s">
        <v>133</v>
      </c>
      <c r="G37" s="100"/>
      <c r="H37" s="91">
        <f>H38</f>
        <v>112.6</v>
      </c>
    </row>
    <row r="38" spans="1:8" s="22" customFormat="1" ht="15.75">
      <c r="A38" s="51"/>
      <c r="B38" s="84" t="s">
        <v>134</v>
      </c>
      <c r="C38" s="66" t="s">
        <v>129</v>
      </c>
      <c r="D38" s="66" t="s">
        <v>24</v>
      </c>
      <c r="E38" s="66" t="s">
        <v>26</v>
      </c>
      <c r="F38" s="66" t="s">
        <v>135</v>
      </c>
      <c r="G38" s="100"/>
      <c r="H38" s="91">
        <f>H39</f>
        <v>112.6</v>
      </c>
    </row>
    <row r="39" spans="1:8" s="22" customFormat="1" ht="15.75">
      <c r="A39" s="51"/>
      <c r="B39" s="84" t="s">
        <v>136</v>
      </c>
      <c r="C39" s="66" t="s">
        <v>129</v>
      </c>
      <c r="D39" s="66" t="s">
        <v>24</v>
      </c>
      <c r="E39" s="66" t="s">
        <v>26</v>
      </c>
      <c r="F39" s="66" t="s">
        <v>135</v>
      </c>
      <c r="G39" s="100" t="s">
        <v>118</v>
      </c>
      <c r="H39" s="91">
        <f>112.6</f>
        <v>112.6</v>
      </c>
    </row>
    <row r="40" spans="1:8" s="22" customFormat="1" ht="39">
      <c r="A40" s="51"/>
      <c r="B40" s="84" t="s">
        <v>80</v>
      </c>
      <c r="C40" s="66" t="s">
        <v>129</v>
      </c>
      <c r="D40" s="66" t="s">
        <v>24</v>
      </c>
      <c r="E40" s="66" t="s">
        <v>26</v>
      </c>
      <c r="F40" s="63" t="s">
        <v>123</v>
      </c>
      <c r="G40" s="97"/>
      <c r="H40" s="91">
        <f>H41</f>
        <v>1</v>
      </c>
    </row>
    <row r="41" spans="1:8" s="22" customFormat="1" ht="39">
      <c r="A41" s="51"/>
      <c r="B41" s="84" t="s">
        <v>82</v>
      </c>
      <c r="C41" s="66" t="s">
        <v>129</v>
      </c>
      <c r="D41" s="66" t="s">
        <v>24</v>
      </c>
      <c r="E41" s="66" t="s">
        <v>26</v>
      </c>
      <c r="F41" s="66" t="s">
        <v>54</v>
      </c>
      <c r="G41" s="100"/>
      <c r="H41" s="91">
        <f>H42</f>
        <v>1</v>
      </c>
    </row>
    <row r="42" spans="1:8" s="22" customFormat="1" ht="27" customHeight="1">
      <c r="A42" s="51"/>
      <c r="B42" s="57" t="s">
        <v>74</v>
      </c>
      <c r="C42" s="66" t="s">
        <v>129</v>
      </c>
      <c r="D42" s="66" t="s">
        <v>24</v>
      </c>
      <c r="E42" s="66" t="s">
        <v>26</v>
      </c>
      <c r="F42" s="63" t="s">
        <v>54</v>
      </c>
      <c r="G42" s="97" t="s">
        <v>70</v>
      </c>
      <c r="H42" s="91">
        <v>1</v>
      </c>
    </row>
    <row r="43" spans="1:8" s="22" customFormat="1" ht="30.75" customHeight="1" hidden="1">
      <c r="A43" s="51"/>
      <c r="B43" s="57" t="s">
        <v>74</v>
      </c>
      <c r="C43" s="66" t="s">
        <v>22</v>
      </c>
      <c r="D43" s="66" t="s">
        <v>24</v>
      </c>
      <c r="E43" s="62" t="s">
        <v>26</v>
      </c>
      <c r="F43" s="63" t="s">
        <v>53</v>
      </c>
      <c r="G43" s="100" t="s">
        <v>69</v>
      </c>
      <c r="H43" s="91"/>
    </row>
    <row r="44" spans="1:8" s="22" customFormat="1" ht="39" hidden="1">
      <c r="A44" s="51"/>
      <c r="B44" s="85" t="s">
        <v>111</v>
      </c>
      <c r="C44" s="66" t="s">
        <v>22</v>
      </c>
      <c r="D44" s="66" t="s">
        <v>24</v>
      </c>
      <c r="E44" s="66" t="s">
        <v>26</v>
      </c>
      <c r="F44" s="63" t="s">
        <v>53</v>
      </c>
      <c r="G44" s="100" t="s">
        <v>70</v>
      </c>
      <c r="H44" s="91"/>
    </row>
    <row r="45" spans="1:8" s="22" customFormat="1" ht="15.75" hidden="1">
      <c r="A45" s="51"/>
      <c r="B45" s="57" t="s">
        <v>73</v>
      </c>
      <c r="C45" s="66" t="s">
        <v>22</v>
      </c>
      <c r="D45" s="66" t="s">
        <v>24</v>
      </c>
      <c r="E45" s="62" t="s">
        <v>26</v>
      </c>
      <c r="F45" s="63" t="s">
        <v>52</v>
      </c>
      <c r="G45" s="97"/>
      <c r="H45" s="91"/>
    </row>
    <row r="46" spans="1:8" s="22" customFormat="1" ht="26.25" hidden="1">
      <c r="A46" s="51"/>
      <c r="B46" s="57" t="s">
        <v>74</v>
      </c>
      <c r="C46" s="66" t="s">
        <v>22</v>
      </c>
      <c r="D46" s="66" t="s">
        <v>24</v>
      </c>
      <c r="E46" s="66" t="s">
        <v>26</v>
      </c>
      <c r="F46" s="63" t="s">
        <v>52</v>
      </c>
      <c r="G46" s="100" t="s">
        <v>69</v>
      </c>
      <c r="H46" s="91"/>
    </row>
    <row r="47" spans="1:8" s="22" customFormat="1" ht="39" hidden="1">
      <c r="A47" s="51"/>
      <c r="B47" s="84" t="s">
        <v>82</v>
      </c>
      <c r="C47" s="66" t="s">
        <v>22</v>
      </c>
      <c r="D47" s="66" t="s">
        <v>24</v>
      </c>
      <c r="E47" s="66" t="s">
        <v>26</v>
      </c>
      <c r="F47" s="63" t="s">
        <v>52</v>
      </c>
      <c r="G47" s="100" t="s">
        <v>70</v>
      </c>
      <c r="H47" s="91"/>
    </row>
    <row r="48" spans="1:8" s="22" customFormat="1" ht="15.75" hidden="1">
      <c r="A48" s="51"/>
      <c r="B48" s="57" t="s">
        <v>73</v>
      </c>
      <c r="C48" s="66" t="s">
        <v>22</v>
      </c>
      <c r="D48" s="66" t="s">
        <v>24</v>
      </c>
      <c r="E48" s="62" t="s">
        <v>26</v>
      </c>
      <c r="F48" s="63" t="s">
        <v>54</v>
      </c>
      <c r="G48" s="97"/>
      <c r="H48" s="91"/>
    </row>
    <row r="49" spans="1:8" s="22" customFormat="1" ht="26.25" hidden="1">
      <c r="A49" s="51"/>
      <c r="B49" s="57" t="s">
        <v>74</v>
      </c>
      <c r="C49" s="66" t="s">
        <v>22</v>
      </c>
      <c r="D49" s="66" t="s">
        <v>24</v>
      </c>
      <c r="E49" s="66" t="s">
        <v>26</v>
      </c>
      <c r="F49" s="63" t="s">
        <v>54</v>
      </c>
      <c r="G49" s="100" t="s">
        <v>69</v>
      </c>
      <c r="H49" s="91"/>
    </row>
    <row r="50" spans="1:8" s="22" customFormat="1" ht="26.25" hidden="1">
      <c r="A50" s="51"/>
      <c r="B50" s="57" t="s">
        <v>74</v>
      </c>
      <c r="C50" s="66" t="s">
        <v>22</v>
      </c>
      <c r="D50" s="66" t="s">
        <v>24</v>
      </c>
      <c r="E50" s="66" t="s">
        <v>26</v>
      </c>
      <c r="F50" s="63" t="s">
        <v>54</v>
      </c>
      <c r="G50" s="100" t="s">
        <v>70</v>
      </c>
      <c r="H50" s="91"/>
    </row>
    <row r="51" spans="1:8" s="22" customFormat="1" ht="42.75" customHeight="1" hidden="1">
      <c r="A51" s="51"/>
      <c r="B51" s="57" t="s">
        <v>83</v>
      </c>
      <c r="C51" s="66" t="s">
        <v>22</v>
      </c>
      <c r="D51" s="66" t="s">
        <v>24</v>
      </c>
      <c r="E51" s="66" t="s">
        <v>26</v>
      </c>
      <c r="F51" s="62" t="s">
        <v>51</v>
      </c>
      <c r="G51" s="116"/>
      <c r="H51" s="101"/>
    </row>
    <row r="52" spans="1:8" s="22" customFormat="1" ht="15.75" hidden="1">
      <c r="A52" s="51"/>
      <c r="B52" s="57" t="s">
        <v>73</v>
      </c>
      <c r="C52" s="66" t="s">
        <v>22</v>
      </c>
      <c r="D52" s="66" t="s">
        <v>24</v>
      </c>
      <c r="E52" s="66" t="s">
        <v>26</v>
      </c>
      <c r="F52" s="62" t="s">
        <v>51</v>
      </c>
      <c r="G52" s="116" t="s">
        <v>69</v>
      </c>
      <c r="H52" s="101"/>
    </row>
    <row r="53" spans="1:8" s="22" customFormat="1" ht="26.25" hidden="1">
      <c r="A53" s="51"/>
      <c r="B53" s="57" t="s">
        <v>74</v>
      </c>
      <c r="C53" s="66" t="s">
        <v>22</v>
      </c>
      <c r="D53" s="66" t="s">
        <v>24</v>
      </c>
      <c r="E53" s="66" t="s">
        <v>26</v>
      </c>
      <c r="F53" s="66" t="s">
        <v>51</v>
      </c>
      <c r="G53" s="100" t="s">
        <v>70</v>
      </c>
      <c r="H53" s="101"/>
    </row>
    <row r="54" spans="1:8" s="22" customFormat="1" ht="30.75" customHeight="1" hidden="1">
      <c r="A54" s="51"/>
      <c r="B54" s="84" t="s">
        <v>84</v>
      </c>
      <c r="C54" s="66" t="s">
        <v>22</v>
      </c>
      <c r="D54" s="66" t="s">
        <v>24</v>
      </c>
      <c r="E54" s="62" t="s">
        <v>26</v>
      </c>
      <c r="F54" s="63" t="s">
        <v>55</v>
      </c>
      <c r="G54" s="97"/>
      <c r="H54" s="91"/>
    </row>
    <row r="55" spans="1:8" s="22" customFormat="1" ht="15.75" hidden="1">
      <c r="A55" s="51"/>
      <c r="B55" s="57" t="s">
        <v>73</v>
      </c>
      <c r="C55" s="66" t="s">
        <v>22</v>
      </c>
      <c r="D55" s="66" t="s">
        <v>24</v>
      </c>
      <c r="E55" s="66" t="s">
        <v>26</v>
      </c>
      <c r="F55" s="63" t="s">
        <v>55</v>
      </c>
      <c r="G55" s="100" t="s">
        <v>69</v>
      </c>
      <c r="H55" s="91"/>
    </row>
    <row r="56" spans="1:8" s="22" customFormat="1" ht="26.25" hidden="1">
      <c r="A56" s="51"/>
      <c r="B56" s="57" t="s">
        <v>74</v>
      </c>
      <c r="C56" s="66" t="s">
        <v>22</v>
      </c>
      <c r="D56" s="66" t="s">
        <v>24</v>
      </c>
      <c r="E56" s="66" t="s">
        <v>26</v>
      </c>
      <c r="F56" s="63" t="s">
        <v>55</v>
      </c>
      <c r="G56" s="100" t="s">
        <v>70</v>
      </c>
      <c r="H56" s="91"/>
    </row>
    <row r="57" spans="1:8" s="22" customFormat="1" ht="26.25" hidden="1">
      <c r="A57" s="51"/>
      <c r="B57" s="85" t="s">
        <v>85</v>
      </c>
      <c r="C57" s="66" t="s">
        <v>22</v>
      </c>
      <c r="D57" s="66" t="s">
        <v>24</v>
      </c>
      <c r="E57" s="62" t="s">
        <v>26</v>
      </c>
      <c r="F57" s="63" t="s">
        <v>57</v>
      </c>
      <c r="G57" s="97"/>
      <c r="H57" s="91"/>
    </row>
    <row r="58" spans="1:8" s="22" customFormat="1" ht="15.75" hidden="1">
      <c r="A58" s="51"/>
      <c r="B58" s="57" t="s">
        <v>73</v>
      </c>
      <c r="C58" s="66" t="s">
        <v>22</v>
      </c>
      <c r="D58" s="66" t="s">
        <v>24</v>
      </c>
      <c r="E58" s="66" t="s">
        <v>26</v>
      </c>
      <c r="F58" s="63" t="s">
        <v>57</v>
      </c>
      <c r="G58" s="100" t="s">
        <v>69</v>
      </c>
      <c r="H58" s="91"/>
    </row>
    <row r="59" spans="1:8" s="22" customFormat="1" ht="39" hidden="1">
      <c r="A59" s="51"/>
      <c r="B59" s="57" t="s">
        <v>122</v>
      </c>
      <c r="C59" s="66" t="s">
        <v>22</v>
      </c>
      <c r="D59" s="66" t="s">
        <v>24</v>
      </c>
      <c r="E59" s="66" t="s">
        <v>26</v>
      </c>
      <c r="F59" s="66" t="s">
        <v>101</v>
      </c>
      <c r="G59" s="100"/>
      <c r="H59" s="91"/>
    </row>
    <row r="60" spans="1:8" s="22" customFormat="1" ht="39" hidden="1">
      <c r="A60" s="51"/>
      <c r="B60" s="58" t="s">
        <v>104</v>
      </c>
      <c r="C60" s="66" t="s">
        <v>22</v>
      </c>
      <c r="D60" s="66" t="s">
        <v>24</v>
      </c>
      <c r="E60" s="66" t="s">
        <v>26</v>
      </c>
      <c r="F60" s="62" t="s">
        <v>102</v>
      </c>
      <c r="G60" s="116"/>
      <c r="H60" s="91"/>
    </row>
    <row r="61" spans="1:8" s="22" customFormat="1" ht="15.75" hidden="1">
      <c r="A61" s="51"/>
      <c r="B61" s="57" t="s">
        <v>73</v>
      </c>
      <c r="C61" s="66" t="s">
        <v>22</v>
      </c>
      <c r="D61" s="66" t="s">
        <v>24</v>
      </c>
      <c r="E61" s="66" t="s">
        <v>26</v>
      </c>
      <c r="F61" s="62" t="s">
        <v>102</v>
      </c>
      <c r="G61" s="116" t="s">
        <v>69</v>
      </c>
      <c r="H61" s="91"/>
    </row>
    <row r="62" spans="1:8" s="22" customFormat="1" ht="26.25" hidden="1">
      <c r="A62" s="51"/>
      <c r="B62" s="58" t="s">
        <v>112</v>
      </c>
      <c r="C62" s="66" t="s">
        <v>22</v>
      </c>
      <c r="D62" s="66" t="s">
        <v>24</v>
      </c>
      <c r="E62" s="66" t="s">
        <v>26</v>
      </c>
      <c r="F62" s="62" t="s">
        <v>107</v>
      </c>
      <c r="G62" s="116"/>
      <c r="H62" s="91"/>
    </row>
    <row r="63" spans="1:8" s="22" customFormat="1" ht="15.75" hidden="1">
      <c r="A63" s="51"/>
      <c r="B63" s="57" t="s">
        <v>73</v>
      </c>
      <c r="C63" s="66" t="s">
        <v>22</v>
      </c>
      <c r="D63" s="66" t="s">
        <v>24</v>
      </c>
      <c r="E63" s="66" t="s">
        <v>26</v>
      </c>
      <c r="F63" s="62" t="s">
        <v>107</v>
      </c>
      <c r="G63" s="116" t="s">
        <v>69</v>
      </c>
      <c r="H63" s="91"/>
    </row>
    <row r="64" spans="1:8" s="22" customFormat="1" ht="30" customHeight="1" hidden="1">
      <c r="A64" s="51"/>
      <c r="B64" s="58" t="s">
        <v>106</v>
      </c>
      <c r="C64" s="66" t="s">
        <v>22</v>
      </c>
      <c r="D64" s="66" t="s">
        <v>24</v>
      </c>
      <c r="E64" s="66" t="s">
        <v>26</v>
      </c>
      <c r="F64" s="62" t="s">
        <v>105</v>
      </c>
      <c r="G64" s="116"/>
      <c r="H64" s="91"/>
    </row>
    <row r="65" spans="1:8" s="22" customFormat="1" ht="15.75" hidden="1">
      <c r="A65" s="51"/>
      <c r="B65" s="57" t="s">
        <v>73</v>
      </c>
      <c r="C65" s="66" t="s">
        <v>22</v>
      </c>
      <c r="D65" s="66" t="s">
        <v>24</v>
      </c>
      <c r="E65" s="66" t="s">
        <v>26</v>
      </c>
      <c r="F65" s="62" t="s">
        <v>105</v>
      </c>
      <c r="G65" s="116" t="s">
        <v>69</v>
      </c>
      <c r="H65" s="91"/>
    </row>
    <row r="66" spans="1:8" s="20" customFormat="1" ht="21" customHeight="1" hidden="1">
      <c r="A66" s="52"/>
      <c r="B66" s="57" t="s">
        <v>115</v>
      </c>
      <c r="C66" s="66" t="s">
        <v>22</v>
      </c>
      <c r="D66" s="66" t="s">
        <v>24</v>
      </c>
      <c r="E66" s="66" t="s">
        <v>27</v>
      </c>
      <c r="F66" s="66"/>
      <c r="G66" s="100"/>
      <c r="H66" s="91"/>
    </row>
    <row r="67" spans="1:8" s="20" customFormat="1" ht="27.75" customHeight="1" hidden="1">
      <c r="A67" s="52"/>
      <c r="B67" s="57" t="s">
        <v>116</v>
      </c>
      <c r="C67" s="66" t="s">
        <v>22</v>
      </c>
      <c r="D67" s="66" t="s">
        <v>24</v>
      </c>
      <c r="E67" s="66" t="s">
        <v>27</v>
      </c>
      <c r="F67" s="66" t="s">
        <v>68</v>
      </c>
      <c r="G67" s="100"/>
      <c r="H67" s="91"/>
    </row>
    <row r="68" spans="1:8" ht="25.5" hidden="1">
      <c r="A68" s="53"/>
      <c r="B68" s="57" t="s">
        <v>113</v>
      </c>
      <c r="C68" s="66" t="s">
        <v>22</v>
      </c>
      <c r="D68" s="66" t="s">
        <v>24</v>
      </c>
      <c r="E68" s="66" t="s">
        <v>27</v>
      </c>
      <c r="F68" s="66" t="s">
        <v>35</v>
      </c>
      <c r="G68" s="100"/>
      <c r="H68" s="91"/>
    </row>
    <row r="69" spans="1:8" ht="27.75" customHeight="1" hidden="1">
      <c r="A69" s="53"/>
      <c r="B69" s="58" t="s">
        <v>86</v>
      </c>
      <c r="C69" s="66" t="s">
        <v>22</v>
      </c>
      <c r="D69" s="66" t="s">
        <v>24</v>
      </c>
      <c r="E69" s="66" t="s">
        <v>27</v>
      </c>
      <c r="F69" s="66" t="s">
        <v>16</v>
      </c>
      <c r="G69" s="100"/>
      <c r="H69" s="91"/>
    </row>
    <row r="70" spans="1:8" ht="12.75" hidden="1">
      <c r="A70" s="53"/>
      <c r="B70" s="57" t="s">
        <v>73</v>
      </c>
      <c r="C70" s="66" t="s">
        <v>22</v>
      </c>
      <c r="D70" s="66" t="s">
        <v>24</v>
      </c>
      <c r="E70" s="66" t="s">
        <v>27</v>
      </c>
      <c r="F70" s="63" t="s">
        <v>16</v>
      </c>
      <c r="G70" s="97" t="s">
        <v>72</v>
      </c>
      <c r="H70" s="91"/>
    </row>
    <row r="71" spans="1:8" ht="25.5" hidden="1">
      <c r="A71" s="53"/>
      <c r="B71" s="57" t="s">
        <v>74</v>
      </c>
      <c r="C71" s="66" t="s">
        <v>22</v>
      </c>
      <c r="D71" s="66" t="s">
        <v>24</v>
      </c>
      <c r="E71" s="66" t="s">
        <v>27</v>
      </c>
      <c r="F71" s="63" t="s">
        <v>16</v>
      </c>
      <c r="G71" s="97" t="s">
        <v>70</v>
      </c>
      <c r="H71" s="91"/>
    </row>
    <row r="72" spans="1:8" ht="12.75" hidden="1">
      <c r="A72" s="53"/>
      <c r="B72" s="57" t="s">
        <v>75</v>
      </c>
      <c r="C72" s="66" t="s">
        <v>22</v>
      </c>
      <c r="D72" s="66" t="s">
        <v>24</v>
      </c>
      <c r="E72" s="66" t="s">
        <v>27</v>
      </c>
      <c r="F72" s="62" t="s">
        <v>16</v>
      </c>
      <c r="G72" s="97" t="s">
        <v>71</v>
      </c>
      <c r="H72" s="91"/>
    </row>
    <row r="73" spans="1:8" s="20" customFormat="1" ht="25.5" hidden="1">
      <c r="A73" s="52"/>
      <c r="B73" s="59" t="s">
        <v>56</v>
      </c>
      <c r="C73" s="66" t="s">
        <v>22</v>
      </c>
      <c r="D73" s="63" t="s">
        <v>24</v>
      </c>
      <c r="E73" s="63" t="s">
        <v>27</v>
      </c>
      <c r="F73" s="63" t="s">
        <v>76</v>
      </c>
      <c r="G73" s="116"/>
      <c r="H73" s="91"/>
    </row>
    <row r="74" spans="1:8" s="20" customFormat="1" ht="12.75" hidden="1">
      <c r="A74" s="52"/>
      <c r="B74" s="57" t="s">
        <v>73</v>
      </c>
      <c r="C74" s="76" t="s">
        <v>22</v>
      </c>
      <c r="D74" s="63" t="s">
        <v>24</v>
      </c>
      <c r="E74" s="66" t="s">
        <v>27</v>
      </c>
      <c r="F74" s="63" t="s">
        <v>76</v>
      </c>
      <c r="G74" s="100" t="s">
        <v>69</v>
      </c>
      <c r="H74" s="111"/>
    </row>
    <row r="75" spans="1:8" s="20" customFormat="1" ht="25.5" hidden="1">
      <c r="A75" s="52"/>
      <c r="B75" s="57" t="s">
        <v>74</v>
      </c>
      <c r="C75" s="76" t="s">
        <v>22</v>
      </c>
      <c r="D75" s="63" t="s">
        <v>24</v>
      </c>
      <c r="E75" s="66" t="s">
        <v>27</v>
      </c>
      <c r="F75" s="63" t="s">
        <v>76</v>
      </c>
      <c r="G75" s="100" t="s">
        <v>70</v>
      </c>
      <c r="H75" s="111"/>
    </row>
    <row r="76" spans="1:8" s="19" customFormat="1" ht="12.75" customHeight="1">
      <c r="A76" s="49"/>
      <c r="B76" s="87" t="s">
        <v>137</v>
      </c>
      <c r="C76" s="71" t="s">
        <v>129</v>
      </c>
      <c r="D76" s="71" t="s">
        <v>29</v>
      </c>
      <c r="E76" s="71" t="s">
        <v>25</v>
      </c>
      <c r="F76" s="71"/>
      <c r="G76" s="115"/>
      <c r="H76" s="112">
        <f>H77</f>
        <v>299.5</v>
      </c>
    </row>
    <row r="77" spans="1:8" s="19" customFormat="1" ht="14.25" customHeight="1">
      <c r="A77" s="49"/>
      <c r="B77" s="87" t="s">
        <v>138</v>
      </c>
      <c r="C77" s="71" t="s">
        <v>129</v>
      </c>
      <c r="D77" s="71" t="s">
        <v>29</v>
      </c>
      <c r="E77" s="71" t="s">
        <v>28</v>
      </c>
      <c r="F77" s="71"/>
      <c r="G77" s="115"/>
      <c r="H77" s="112">
        <f>H78</f>
        <v>299.5</v>
      </c>
    </row>
    <row r="78" spans="1:8" s="20" customFormat="1" ht="18.75" customHeight="1">
      <c r="A78" s="50"/>
      <c r="B78" s="57" t="s">
        <v>115</v>
      </c>
      <c r="C78" s="66" t="s">
        <v>129</v>
      </c>
      <c r="D78" s="66" t="s">
        <v>29</v>
      </c>
      <c r="E78" s="66" t="s">
        <v>28</v>
      </c>
      <c r="F78" s="66" t="s">
        <v>68</v>
      </c>
      <c r="G78" s="100"/>
      <c r="H78" s="91">
        <f>H79</f>
        <v>299.5</v>
      </c>
    </row>
    <row r="79" spans="1:8" s="20" customFormat="1" ht="25.5">
      <c r="A79" s="50"/>
      <c r="B79" s="57" t="s">
        <v>116</v>
      </c>
      <c r="C79" s="66" t="s">
        <v>129</v>
      </c>
      <c r="D79" s="66" t="s">
        <v>29</v>
      </c>
      <c r="E79" s="66" t="s">
        <v>28</v>
      </c>
      <c r="F79" s="66" t="s">
        <v>35</v>
      </c>
      <c r="G79" s="100"/>
      <c r="H79" s="91">
        <f>H80</f>
        <v>299.5</v>
      </c>
    </row>
    <row r="80" spans="1:8" s="22" customFormat="1" ht="26.25">
      <c r="A80" s="51"/>
      <c r="B80" s="57" t="s">
        <v>139</v>
      </c>
      <c r="C80" s="66" t="s">
        <v>129</v>
      </c>
      <c r="D80" s="66" t="s">
        <v>29</v>
      </c>
      <c r="E80" s="66" t="s">
        <v>28</v>
      </c>
      <c r="F80" s="66" t="s">
        <v>140</v>
      </c>
      <c r="G80" s="100"/>
      <c r="H80" s="91">
        <f>H81+H82</f>
        <v>299.5</v>
      </c>
    </row>
    <row r="81" spans="1:8" s="22" customFormat="1" ht="15.75">
      <c r="A81" s="51"/>
      <c r="B81" s="57" t="s">
        <v>73</v>
      </c>
      <c r="C81" s="66" t="s">
        <v>129</v>
      </c>
      <c r="D81" s="66" t="s">
        <v>29</v>
      </c>
      <c r="E81" s="66" t="s">
        <v>28</v>
      </c>
      <c r="F81" s="66" t="s">
        <v>140</v>
      </c>
      <c r="G81" s="100" t="s">
        <v>69</v>
      </c>
      <c r="H81" s="91">
        <v>275.2</v>
      </c>
    </row>
    <row r="82" spans="1:8" s="22" customFormat="1" ht="26.25">
      <c r="A82" s="51"/>
      <c r="B82" s="57" t="s">
        <v>74</v>
      </c>
      <c r="C82" s="66" t="s">
        <v>129</v>
      </c>
      <c r="D82" s="66" t="s">
        <v>29</v>
      </c>
      <c r="E82" s="66" t="s">
        <v>28</v>
      </c>
      <c r="F82" s="66" t="s">
        <v>140</v>
      </c>
      <c r="G82" s="100" t="s">
        <v>70</v>
      </c>
      <c r="H82" s="91">
        <v>24.3</v>
      </c>
    </row>
    <row r="83" spans="1:8" s="22" customFormat="1" ht="15" customHeight="1">
      <c r="A83" s="54"/>
      <c r="B83" s="73" t="s">
        <v>66</v>
      </c>
      <c r="C83" s="65" t="s">
        <v>129</v>
      </c>
      <c r="D83" s="65" t="s">
        <v>28</v>
      </c>
      <c r="E83" s="65" t="s">
        <v>25</v>
      </c>
      <c r="F83" s="65"/>
      <c r="G83" s="99"/>
      <c r="H83" s="112">
        <f>H84+H94</f>
        <v>403.5</v>
      </c>
    </row>
    <row r="84" spans="1:8" s="20" customFormat="1" ht="25.5">
      <c r="A84" s="52"/>
      <c r="B84" s="87" t="s">
        <v>42</v>
      </c>
      <c r="C84" s="65" t="s">
        <v>129</v>
      </c>
      <c r="D84" s="65" t="s">
        <v>28</v>
      </c>
      <c r="E84" s="65" t="s">
        <v>30</v>
      </c>
      <c r="F84" s="65"/>
      <c r="G84" s="99"/>
      <c r="H84" s="112">
        <f>H85+H91</f>
        <v>103.5</v>
      </c>
    </row>
    <row r="85" spans="1:8" s="20" customFormat="1" ht="16.5" customHeight="1">
      <c r="A85" s="52"/>
      <c r="B85" s="57" t="s">
        <v>115</v>
      </c>
      <c r="C85" s="66" t="s">
        <v>129</v>
      </c>
      <c r="D85" s="66" t="s">
        <v>28</v>
      </c>
      <c r="E85" s="66" t="s">
        <v>30</v>
      </c>
      <c r="F85" s="66" t="s">
        <v>68</v>
      </c>
      <c r="G85" s="100"/>
      <c r="H85" s="91">
        <f>H86</f>
        <v>100</v>
      </c>
    </row>
    <row r="86" spans="1:8" ht="25.5">
      <c r="A86" s="53"/>
      <c r="B86" s="57" t="s">
        <v>116</v>
      </c>
      <c r="C86" s="66" t="s">
        <v>129</v>
      </c>
      <c r="D86" s="66" t="s">
        <v>28</v>
      </c>
      <c r="E86" s="66" t="s">
        <v>30</v>
      </c>
      <c r="F86" s="66" t="s">
        <v>35</v>
      </c>
      <c r="G86" s="100"/>
      <c r="H86" s="91">
        <f>H88</f>
        <v>100</v>
      </c>
    </row>
    <row r="87" spans="1:8" ht="25.5">
      <c r="A87" s="53"/>
      <c r="B87" s="57" t="s">
        <v>116</v>
      </c>
      <c r="C87" s="66" t="s">
        <v>129</v>
      </c>
      <c r="D87" s="66" t="s">
        <v>28</v>
      </c>
      <c r="E87" s="66" t="s">
        <v>30</v>
      </c>
      <c r="F87" s="66" t="s">
        <v>35</v>
      </c>
      <c r="G87" s="100"/>
      <c r="H87" s="91">
        <f>H89+H88</f>
        <v>200</v>
      </c>
    </row>
    <row r="88" spans="1:8" ht="76.5">
      <c r="A88" s="53"/>
      <c r="B88" s="57" t="s">
        <v>213</v>
      </c>
      <c r="C88" s="66" t="s">
        <v>129</v>
      </c>
      <c r="D88" s="66" t="s">
        <v>28</v>
      </c>
      <c r="E88" s="66" t="s">
        <v>30</v>
      </c>
      <c r="F88" s="66" t="s">
        <v>214</v>
      </c>
      <c r="G88" s="100"/>
      <c r="H88" s="91">
        <f>H89</f>
        <v>100</v>
      </c>
    </row>
    <row r="89" spans="1:8" ht="12.75">
      <c r="A89" s="53"/>
      <c r="B89" s="57" t="s">
        <v>212</v>
      </c>
      <c r="C89" s="66" t="s">
        <v>129</v>
      </c>
      <c r="D89" s="66" t="s">
        <v>28</v>
      </c>
      <c r="E89" s="66" t="s">
        <v>30</v>
      </c>
      <c r="F89" s="66" t="s">
        <v>214</v>
      </c>
      <c r="G89" s="100" t="s">
        <v>118</v>
      </c>
      <c r="H89" s="91">
        <f>H90</f>
        <v>100</v>
      </c>
    </row>
    <row r="90" spans="1:8" ht="25.5">
      <c r="A90" s="53"/>
      <c r="B90" s="57" t="s">
        <v>74</v>
      </c>
      <c r="C90" s="66" t="s">
        <v>129</v>
      </c>
      <c r="D90" s="66" t="s">
        <v>28</v>
      </c>
      <c r="E90" s="66" t="s">
        <v>30</v>
      </c>
      <c r="F90" s="66" t="s">
        <v>125</v>
      </c>
      <c r="G90" s="117">
        <v>240</v>
      </c>
      <c r="H90" s="91">
        <v>100</v>
      </c>
    </row>
    <row r="91" spans="1:8" ht="90">
      <c r="A91" s="53"/>
      <c r="B91" s="125" t="s">
        <v>141</v>
      </c>
      <c r="C91" s="65" t="s">
        <v>129</v>
      </c>
      <c r="D91" s="65" t="s">
        <v>28</v>
      </c>
      <c r="E91" s="65" t="s">
        <v>30</v>
      </c>
      <c r="F91" s="65" t="s">
        <v>143</v>
      </c>
      <c r="G91" s="119"/>
      <c r="H91" s="112">
        <f>H92</f>
        <v>3.5</v>
      </c>
    </row>
    <row r="92" spans="1:8" ht="89.25" customHeight="1">
      <c r="A92" s="53"/>
      <c r="B92" s="124" t="s">
        <v>142</v>
      </c>
      <c r="C92" s="66" t="s">
        <v>129</v>
      </c>
      <c r="D92" s="66" t="s">
        <v>28</v>
      </c>
      <c r="E92" s="66" t="s">
        <v>30</v>
      </c>
      <c r="F92" s="66" t="s">
        <v>144</v>
      </c>
      <c r="G92" s="117"/>
      <c r="H92" s="91">
        <f>H93</f>
        <v>3.5</v>
      </c>
    </row>
    <row r="93" spans="1:8" ht="25.5">
      <c r="A93" s="53"/>
      <c r="B93" s="57" t="s">
        <v>74</v>
      </c>
      <c r="C93" s="66" t="s">
        <v>129</v>
      </c>
      <c r="D93" s="66" t="s">
        <v>28</v>
      </c>
      <c r="E93" s="66" t="s">
        <v>30</v>
      </c>
      <c r="F93" s="66" t="s">
        <v>144</v>
      </c>
      <c r="G93" s="117">
        <v>240</v>
      </c>
      <c r="H93" s="91">
        <v>3.5</v>
      </c>
    </row>
    <row r="94" spans="1:8" ht="12.75">
      <c r="A94" s="53"/>
      <c r="B94" s="87" t="s">
        <v>145</v>
      </c>
      <c r="C94" s="65" t="s">
        <v>129</v>
      </c>
      <c r="D94" s="65" t="s">
        <v>28</v>
      </c>
      <c r="E94" s="65" t="s">
        <v>34</v>
      </c>
      <c r="F94" s="65"/>
      <c r="G94" s="119"/>
      <c r="H94" s="112">
        <f>H95</f>
        <v>300</v>
      </c>
    </row>
    <row r="95" spans="1:8" ht="105">
      <c r="A95" s="53"/>
      <c r="B95" s="125" t="s">
        <v>149</v>
      </c>
      <c r="C95" s="65" t="s">
        <v>129</v>
      </c>
      <c r="D95" s="65" t="s">
        <v>28</v>
      </c>
      <c r="E95" s="65" t="s">
        <v>34</v>
      </c>
      <c r="F95" s="65" t="s">
        <v>8</v>
      </c>
      <c r="G95" s="117"/>
      <c r="H95" s="112">
        <f>H96</f>
        <v>300</v>
      </c>
    </row>
    <row r="96" spans="1:8" ht="105">
      <c r="A96" s="53"/>
      <c r="B96" s="124" t="s">
        <v>146</v>
      </c>
      <c r="C96" s="66" t="s">
        <v>129</v>
      </c>
      <c r="D96" s="66" t="s">
        <v>28</v>
      </c>
      <c r="E96" s="66" t="s">
        <v>34</v>
      </c>
      <c r="F96" s="66" t="s">
        <v>147</v>
      </c>
      <c r="G96" s="117"/>
      <c r="H96" s="91">
        <f>H97</f>
        <v>300</v>
      </c>
    </row>
    <row r="97" spans="1:8" ht="25.5">
      <c r="A97" s="53"/>
      <c r="B97" s="57" t="s">
        <v>74</v>
      </c>
      <c r="C97" s="66" t="s">
        <v>129</v>
      </c>
      <c r="D97" s="66" t="s">
        <v>28</v>
      </c>
      <c r="E97" s="66" t="s">
        <v>34</v>
      </c>
      <c r="F97" s="66" t="s">
        <v>147</v>
      </c>
      <c r="G97" s="117">
        <v>240</v>
      </c>
      <c r="H97" s="91">
        <v>300</v>
      </c>
    </row>
    <row r="98" spans="1:8" s="22" customFormat="1" ht="12.75">
      <c r="A98" s="54"/>
      <c r="B98" s="73" t="s">
        <v>67</v>
      </c>
      <c r="C98" s="65" t="s">
        <v>129</v>
      </c>
      <c r="D98" s="65" t="s">
        <v>26</v>
      </c>
      <c r="E98" s="65" t="s">
        <v>25</v>
      </c>
      <c r="F98" s="65"/>
      <c r="G98" s="99"/>
      <c r="H98" s="112">
        <f>H99+H110</f>
        <v>1982</v>
      </c>
    </row>
    <row r="99" spans="1:8" s="23" customFormat="1" ht="12.75">
      <c r="A99" s="55"/>
      <c r="B99" s="73" t="s">
        <v>23</v>
      </c>
      <c r="C99" s="65" t="s">
        <v>129</v>
      </c>
      <c r="D99" s="65" t="s">
        <v>26</v>
      </c>
      <c r="E99" s="65" t="s">
        <v>30</v>
      </c>
      <c r="F99" s="65"/>
      <c r="G99" s="99"/>
      <c r="H99" s="112">
        <f>H100+H107</f>
        <v>1822</v>
      </c>
    </row>
    <row r="100" spans="1:8" s="23" customFormat="1" ht="75">
      <c r="A100" s="55"/>
      <c r="B100" s="126" t="s">
        <v>148</v>
      </c>
      <c r="C100" s="65" t="s">
        <v>129</v>
      </c>
      <c r="D100" s="65" t="s">
        <v>26</v>
      </c>
      <c r="E100" s="65" t="s">
        <v>30</v>
      </c>
      <c r="F100" s="65" t="s">
        <v>120</v>
      </c>
      <c r="G100" s="99"/>
      <c r="H100" s="91">
        <f>H101+H103+H105</f>
        <v>1800</v>
      </c>
    </row>
    <row r="101" spans="1:8" s="22" customFormat="1" ht="77.25" customHeight="1">
      <c r="A101" s="54"/>
      <c r="B101" s="127" t="s">
        <v>150</v>
      </c>
      <c r="C101" s="66" t="s">
        <v>129</v>
      </c>
      <c r="D101" s="66" t="s">
        <v>26</v>
      </c>
      <c r="E101" s="66" t="s">
        <v>30</v>
      </c>
      <c r="F101" s="66" t="s">
        <v>151</v>
      </c>
      <c r="G101" s="97"/>
      <c r="H101" s="91">
        <f>H102</f>
        <v>1700</v>
      </c>
    </row>
    <row r="102" spans="1:8" ht="25.5">
      <c r="A102" s="53"/>
      <c r="B102" s="57" t="s">
        <v>74</v>
      </c>
      <c r="C102" s="66" t="s">
        <v>129</v>
      </c>
      <c r="D102" s="66" t="s">
        <v>26</v>
      </c>
      <c r="E102" s="66" t="s">
        <v>30</v>
      </c>
      <c r="F102" s="66" t="s">
        <v>151</v>
      </c>
      <c r="G102" s="117">
        <v>240</v>
      </c>
      <c r="H102" s="91">
        <f>1200+500</f>
        <v>1700</v>
      </c>
    </row>
    <row r="103" spans="1:8" ht="105">
      <c r="A103" s="53"/>
      <c r="B103" s="127" t="s">
        <v>152</v>
      </c>
      <c r="C103" s="66" t="s">
        <v>129</v>
      </c>
      <c r="D103" s="66" t="s">
        <v>26</v>
      </c>
      <c r="E103" s="66" t="s">
        <v>30</v>
      </c>
      <c r="F103" s="66" t="s">
        <v>153</v>
      </c>
      <c r="G103" s="117"/>
      <c r="H103" s="91">
        <f>H104</f>
        <v>50</v>
      </c>
    </row>
    <row r="104" spans="1:8" ht="25.5">
      <c r="A104" s="53"/>
      <c r="B104" s="57" t="s">
        <v>74</v>
      </c>
      <c r="C104" s="66" t="s">
        <v>129</v>
      </c>
      <c r="D104" s="66" t="s">
        <v>26</v>
      </c>
      <c r="E104" s="66" t="s">
        <v>30</v>
      </c>
      <c r="F104" s="66" t="s">
        <v>153</v>
      </c>
      <c r="G104" s="117">
        <v>240</v>
      </c>
      <c r="H104" s="91">
        <v>50</v>
      </c>
    </row>
    <row r="105" spans="1:8" ht="90">
      <c r="A105" s="53"/>
      <c r="B105" s="127" t="s">
        <v>154</v>
      </c>
      <c r="C105" s="66" t="s">
        <v>129</v>
      </c>
      <c r="D105" s="66" t="s">
        <v>26</v>
      </c>
      <c r="E105" s="66" t="s">
        <v>30</v>
      </c>
      <c r="F105" s="66" t="s">
        <v>155</v>
      </c>
      <c r="G105" s="117"/>
      <c r="H105" s="91">
        <f>H106</f>
        <v>50</v>
      </c>
    </row>
    <row r="106" spans="1:8" ht="25.5">
      <c r="A106" s="53"/>
      <c r="B106" s="57" t="s">
        <v>74</v>
      </c>
      <c r="C106" s="66" t="s">
        <v>129</v>
      </c>
      <c r="D106" s="66" t="s">
        <v>26</v>
      </c>
      <c r="E106" s="66" t="s">
        <v>30</v>
      </c>
      <c r="F106" s="66" t="s">
        <v>155</v>
      </c>
      <c r="G106" s="117">
        <v>240</v>
      </c>
      <c r="H106" s="91">
        <v>50</v>
      </c>
    </row>
    <row r="107" spans="1:8" ht="78" customHeight="1">
      <c r="A107" s="53"/>
      <c r="B107" s="125" t="s">
        <v>141</v>
      </c>
      <c r="C107" s="65" t="s">
        <v>129</v>
      </c>
      <c r="D107" s="65" t="s">
        <v>26</v>
      </c>
      <c r="E107" s="65" t="s">
        <v>30</v>
      </c>
      <c r="F107" s="65" t="s">
        <v>143</v>
      </c>
      <c r="G107" s="119"/>
      <c r="H107" s="112">
        <f>H108</f>
        <v>22</v>
      </c>
    </row>
    <row r="108" spans="1:8" ht="93.75" customHeight="1">
      <c r="A108" s="53"/>
      <c r="B108" s="124" t="s">
        <v>142</v>
      </c>
      <c r="C108" s="66" t="s">
        <v>129</v>
      </c>
      <c r="D108" s="66" t="s">
        <v>26</v>
      </c>
      <c r="E108" s="66" t="s">
        <v>30</v>
      </c>
      <c r="F108" s="66" t="s">
        <v>144</v>
      </c>
      <c r="G108" s="117"/>
      <c r="H108" s="91">
        <f>H109</f>
        <v>22</v>
      </c>
    </row>
    <row r="109" spans="1:8" ht="25.5">
      <c r="A109" s="53"/>
      <c r="B109" s="57" t="s">
        <v>74</v>
      </c>
      <c r="C109" s="66" t="s">
        <v>129</v>
      </c>
      <c r="D109" s="66" t="s">
        <v>26</v>
      </c>
      <c r="E109" s="66" t="s">
        <v>30</v>
      </c>
      <c r="F109" s="66" t="s">
        <v>144</v>
      </c>
      <c r="G109" s="117">
        <v>240</v>
      </c>
      <c r="H109" s="91">
        <v>22</v>
      </c>
    </row>
    <row r="110" spans="1:8" s="22" customFormat="1" ht="12.75">
      <c r="A110" s="54"/>
      <c r="B110" s="87" t="s">
        <v>156</v>
      </c>
      <c r="C110" s="65" t="s">
        <v>129</v>
      </c>
      <c r="D110" s="65" t="s">
        <v>26</v>
      </c>
      <c r="E110" s="65" t="s">
        <v>32</v>
      </c>
      <c r="F110" s="65"/>
      <c r="G110" s="120"/>
      <c r="H110" s="112">
        <f>H111</f>
        <v>160</v>
      </c>
    </row>
    <row r="111" spans="1:8" s="22" customFormat="1" ht="18" customHeight="1">
      <c r="A111" s="54"/>
      <c r="B111" s="57" t="s">
        <v>115</v>
      </c>
      <c r="C111" s="66" t="s">
        <v>129</v>
      </c>
      <c r="D111" s="66" t="s">
        <v>26</v>
      </c>
      <c r="E111" s="66" t="s">
        <v>32</v>
      </c>
      <c r="F111" s="66" t="s">
        <v>68</v>
      </c>
      <c r="G111" s="97"/>
      <c r="H111" s="91">
        <f>H112</f>
        <v>160</v>
      </c>
    </row>
    <row r="112" spans="1:8" s="22" customFormat="1" ht="25.5">
      <c r="A112" s="54"/>
      <c r="B112" s="57" t="s">
        <v>157</v>
      </c>
      <c r="C112" s="66" t="s">
        <v>129</v>
      </c>
      <c r="D112" s="66" t="s">
        <v>26</v>
      </c>
      <c r="E112" s="66" t="s">
        <v>32</v>
      </c>
      <c r="F112" s="66" t="s">
        <v>35</v>
      </c>
      <c r="G112" s="97"/>
      <c r="H112" s="91">
        <f>H113</f>
        <v>160</v>
      </c>
    </row>
    <row r="113" spans="1:8" s="22" customFormat="1" ht="25.5">
      <c r="A113" s="54"/>
      <c r="B113" s="57" t="s">
        <v>121</v>
      </c>
      <c r="C113" s="66" t="s">
        <v>129</v>
      </c>
      <c r="D113" s="66" t="s">
        <v>26</v>
      </c>
      <c r="E113" s="66" t="s">
        <v>32</v>
      </c>
      <c r="F113" s="66" t="s">
        <v>41</v>
      </c>
      <c r="G113" s="97"/>
      <c r="H113" s="91">
        <f>H114</f>
        <v>160</v>
      </c>
    </row>
    <row r="114" spans="1:8" s="22" customFormat="1" ht="36.75" customHeight="1">
      <c r="A114" s="54"/>
      <c r="B114" s="127" t="s">
        <v>158</v>
      </c>
      <c r="C114" s="66" t="s">
        <v>129</v>
      </c>
      <c r="D114" s="66" t="s">
        <v>26</v>
      </c>
      <c r="E114" s="66" t="s">
        <v>32</v>
      </c>
      <c r="F114" s="66" t="s">
        <v>5</v>
      </c>
      <c r="G114" s="100"/>
      <c r="H114" s="91">
        <f>H115</f>
        <v>160</v>
      </c>
    </row>
    <row r="115" spans="1:8" ht="25.5">
      <c r="A115" s="53"/>
      <c r="B115" s="57" t="s">
        <v>74</v>
      </c>
      <c r="C115" s="66" t="s">
        <v>129</v>
      </c>
      <c r="D115" s="66" t="s">
        <v>26</v>
      </c>
      <c r="E115" s="66" t="s">
        <v>32</v>
      </c>
      <c r="F115" s="66" t="s">
        <v>5</v>
      </c>
      <c r="G115" s="117">
        <v>240</v>
      </c>
      <c r="H115" s="91">
        <f>100+60</f>
        <v>160</v>
      </c>
    </row>
    <row r="116" spans="1:8" s="22" customFormat="1" ht="17.25" customHeight="1">
      <c r="A116" s="54"/>
      <c r="B116" s="73" t="s">
        <v>46</v>
      </c>
      <c r="C116" s="65" t="s">
        <v>129</v>
      </c>
      <c r="D116" s="65" t="s">
        <v>31</v>
      </c>
      <c r="E116" s="65" t="s">
        <v>25</v>
      </c>
      <c r="F116" s="65"/>
      <c r="G116" s="99"/>
      <c r="H116" s="112">
        <f>H117+H130+H139</f>
        <v>5724.5</v>
      </c>
    </row>
    <row r="117" spans="1:8" s="22" customFormat="1" ht="17.25" customHeight="1">
      <c r="A117" s="54"/>
      <c r="B117" s="87" t="s">
        <v>47</v>
      </c>
      <c r="C117" s="65" t="s">
        <v>129</v>
      </c>
      <c r="D117" s="72" t="s">
        <v>31</v>
      </c>
      <c r="E117" s="72" t="s">
        <v>24</v>
      </c>
      <c r="F117" s="65"/>
      <c r="G117" s="99"/>
      <c r="H117" s="112">
        <f>H118+H125</f>
        <v>3969</v>
      </c>
    </row>
    <row r="118" spans="1:8" s="22" customFormat="1" ht="80.25" customHeight="1">
      <c r="A118" s="54"/>
      <c r="B118" s="126" t="s">
        <v>159</v>
      </c>
      <c r="C118" s="65" t="s">
        <v>129</v>
      </c>
      <c r="D118" s="72" t="s">
        <v>31</v>
      </c>
      <c r="E118" s="128" t="s">
        <v>24</v>
      </c>
      <c r="F118" s="72" t="s">
        <v>119</v>
      </c>
      <c r="G118" s="120"/>
      <c r="H118" s="112">
        <f>H119+H122</f>
        <v>3459</v>
      </c>
    </row>
    <row r="119" spans="1:8" s="22" customFormat="1" ht="105">
      <c r="A119" s="54"/>
      <c r="B119" s="127" t="s">
        <v>160</v>
      </c>
      <c r="C119" s="66" t="s">
        <v>129</v>
      </c>
      <c r="D119" s="63" t="s">
        <v>31</v>
      </c>
      <c r="E119" s="63" t="s">
        <v>24</v>
      </c>
      <c r="F119" s="66" t="s">
        <v>161</v>
      </c>
      <c r="G119" s="97"/>
      <c r="H119" s="91">
        <f>H120</f>
        <v>2559</v>
      </c>
    </row>
    <row r="120" spans="1:8" s="22" customFormat="1" ht="120">
      <c r="A120" s="54"/>
      <c r="B120" s="127" t="s">
        <v>162</v>
      </c>
      <c r="C120" s="66" t="s">
        <v>129</v>
      </c>
      <c r="D120" s="63" t="s">
        <v>31</v>
      </c>
      <c r="E120" s="63" t="s">
        <v>24</v>
      </c>
      <c r="F120" s="66" t="s">
        <v>163</v>
      </c>
      <c r="G120" s="97"/>
      <c r="H120" s="91">
        <f>H121</f>
        <v>2559</v>
      </c>
    </row>
    <row r="121" spans="1:8" ht="25.5">
      <c r="A121" s="53"/>
      <c r="B121" s="57" t="s">
        <v>74</v>
      </c>
      <c r="C121" s="66" t="s">
        <v>129</v>
      </c>
      <c r="D121" s="66" t="s">
        <v>31</v>
      </c>
      <c r="E121" s="66" t="s">
        <v>24</v>
      </c>
      <c r="F121" s="66" t="s">
        <v>164</v>
      </c>
      <c r="G121" s="117">
        <v>240</v>
      </c>
      <c r="H121" s="91">
        <v>2559</v>
      </c>
    </row>
    <row r="122" spans="1:8" s="22" customFormat="1" ht="90">
      <c r="A122" s="54"/>
      <c r="B122" s="127" t="s">
        <v>88</v>
      </c>
      <c r="C122" s="66" t="s">
        <v>129</v>
      </c>
      <c r="D122" s="63" t="s">
        <v>31</v>
      </c>
      <c r="E122" s="63" t="s">
        <v>24</v>
      </c>
      <c r="F122" s="66" t="s">
        <v>165</v>
      </c>
      <c r="G122" s="97"/>
      <c r="H122" s="91">
        <f>H123</f>
        <v>900</v>
      </c>
    </row>
    <row r="123" spans="1:8" s="22" customFormat="1" ht="90">
      <c r="A123" s="54"/>
      <c r="B123" s="127" t="s">
        <v>89</v>
      </c>
      <c r="C123" s="66" t="s">
        <v>129</v>
      </c>
      <c r="D123" s="66" t="s">
        <v>31</v>
      </c>
      <c r="E123" s="66" t="s">
        <v>24</v>
      </c>
      <c r="F123" s="66" t="s">
        <v>166</v>
      </c>
      <c r="G123" s="67"/>
      <c r="H123" s="69">
        <f>H124</f>
        <v>900</v>
      </c>
    </row>
    <row r="124" spans="1:8" ht="25.5">
      <c r="A124" s="53"/>
      <c r="B124" s="57" t="s">
        <v>74</v>
      </c>
      <c r="C124" s="66" t="s">
        <v>129</v>
      </c>
      <c r="D124" s="66" t="s">
        <v>31</v>
      </c>
      <c r="E124" s="66" t="s">
        <v>24</v>
      </c>
      <c r="F124" s="66" t="s">
        <v>166</v>
      </c>
      <c r="G124" s="117">
        <v>240</v>
      </c>
      <c r="H124" s="91">
        <f>790+110</f>
        <v>900</v>
      </c>
    </row>
    <row r="125" spans="1:8" s="22" customFormat="1" ht="12.75" customHeight="1">
      <c r="A125" s="54"/>
      <c r="B125" s="74" t="s">
        <v>115</v>
      </c>
      <c r="C125" s="65" t="s">
        <v>129</v>
      </c>
      <c r="D125" s="65" t="s">
        <v>31</v>
      </c>
      <c r="E125" s="65" t="s">
        <v>24</v>
      </c>
      <c r="F125" s="65" t="s">
        <v>68</v>
      </c>
      <c r="G125" s="112"/>
      <c r="H125" s="112">
        <f>H126</f>
        <v>510</v>
      </c>
    </row>
    <row r="126" spans="1:8" s="22" customFormat="1" ht="25.5" customHeight="1">
      <c r="A126" s="54"/>
      <c r="B126" s="57" t="s">
        <v>157</v>
      </c>
      <c r="C126" s="66" t="s">
        <v>129</v>
      </c>
      <c r="D126" s="66" t="s">
        <v>31</v>
      </c>
      <c r="E126" s="66" t="s">
        <v>24</v>
      </c>
      <c r="F126" s="66" t="s">
        <v>35</v>
      </c>
      <c r="G126" s="100"/>
      <c r="H126" s="91">
        <f>H127</f>
        <v>510</v>
      </c>
    </row>
    <row r="127" spans="1:8" s="22" customFormat="1" ht="25.5">
      <c r="A127" s="54"/>
      <c r="B127" s="57" t="s">
        <v>121</v>
      </c>
      <c r="C127" s="66" t="s">
        <v>129</v>
      </c>
      <c r="D127" s="66" t="s">
        <v>31</v>
      </c>
      <c r="E127" s="66" t="s">
        <v>24</v>
      </c>
      <c r="F127" s="66" t="s">
        <v>41</v>
      </c>
      <c r="G127" s="100"/>
      <c r="H127" s="91">
        <f>H128</f>
        <v>510</v>
      </c>
    </row>
    <row r="128" spans="1:8" s="22" customFormat="1" ht="45">
      <c r="A128" s="54"/>
      <c r="B128" s="127" t="s">
        <v>167</v>
      </c>
      <c r="C128" s="66" t="s">
        <v>129</v>
      </c>
      <c r="D128" s="66" t="s">
        <v>31</v>
      </c>
      <c r="E128" s="66" t="s">
        <v>24</v>
      </c>
      <c r="F128" s="66" t="s">
        <v>7</v>
      </c>
      <c r="G128" s="67"/>
      <c r="H128" s="69">
        <f>H129</f>
        <v>510</v>
      </c>
    </row>
    <row r="129" spans="1:8" ht="25.5">
      <c r="A129" s="53"/>
      <c r="B129" s="57" t="s">
        <v>74</v>
      </c>
      <c r="C129" s="66" t="s">
        <v>129</v>
      </c>
      <c r="D129" s="66" t="s">
        <v>31</v>
      </c>
      <c r="E129" s="66" t="s">
        <v>24</v>
      </c>
      <c r="F129" s="66" t="s">
        <v>7</v>
      </c>
      <c r="G129" s="117">
        <v>240</v>
      </c>
      <c r="H129" s="91">
        <f>10+500</f>
        <v>510</v>
      </c>
    </row>
    <row r="130" spans="1:8" s="22" customFormat="1" ht="12.75">
      <c r="A130" s="54"/>
      <c r="B130" s="87" t="s">
        <v>168</v>
      </c>
      <c r="C130" s="65" t="s">
        <v>129</v>
      </c>
      <c r="D130" s="65" t="s">
        <v>31</v>
      </c>
      <c r="E130" s="65" t="s">
        <v>29</v>
      </c>
      <c r="F130" s="72"/>
      <c r="G130" s="121"/>
      <c r="H130" s="122">
        <f>H131+H136</f>
        <v>343</v>
      </c>
    </row>
    <row r="131" spans="1:8" s="22" customFormat="1" ht="12.75" customHeight="1">
      <c r="A131" s="54"/>
      <c r="B131" s="74" t="s">
        <v>115</v>
      </c>
      <c r="C131" s="65" t="s">
        <v>129</v>
      </c>
      <c r="D131" s="65" t="s">
        <v>31</v>
      </c>
      <c r="E131" s="65" t="s">
        <v>29</v>
      </c>
      <c r="F131" s="65" t="s">
        <v>68</v>
      </c>
      <c r="G131" s="112"/>
      <c r="H131" s="112">
        <f>H132</f>
        <v>320</v>
      </c>
    </row>
    <row r="132" spans="1:8" s="22" customFormat="1" ht="25.5" customHeight="1">
      <c r="A132" s="54"/>
      <c r="B132" s="57" t="s">
        <v>157</v>
      </c>
      <c r="C132" s="66" t="s">
        <v>129</v>
      </c>
      <c r="D132" s="66" t="s">
        <v>31</v>
      </c>
      <c r="E132" s="66" t="s">
        <v>29</v>
      </c>
      <c r="F132" s="66" t="s">
        <v>35</v>
      </c>
      <c r="G132" s="100"/>
      <c r="H132" s="91">
        <f>H133</f>
        <v>320</v>
      </c>
    </row>
    <row r="133" spans="1:8" s="22" customFormat="1" ht="25.5">
      <c r="A133" s="54"/>
      <c r="B133" s="57" t="s">
        <v>121</v>
      </c>
      <c r="C133" s="66" t="s">
        <v>129</v>
      </c>
      <c r="D133" s="66" t="s">
        <v>31</v>
      </c>
      <c r="E133" s="66" t="s">
        <v>29</v>
      </c>
      <c r="F133" s="66" t="s">
        <v>41</v>
      </c>
      <c r="G133" s="100"/>
      <c r="H133" s="91">
        <f>H134</f>
        <v>320</v>
      </c>
    </row>
    <row r="134" spans="1:8" s="22" customFormat="1" ht="30">
      <c r="A134" s="54"/>
      <c r="B134" s="127" t="s">
        <v>169</v>
      </c>
      <c r="C134" s="66" t="s">
        <v>129</v>
      </c>
      <c r="D134" s="66" t="s">
        <v>31</v>
      </c>
      <c r="E134" s="66" t="s">
        <v>29</v>
      </c>
      <c r="F134" s="66" t="s">
        <v>6</v>
      </c>
      <c r="G134" s="67"/>
      <c r="H134" s="69">
        <f>H135</f>
        <v>320</v>
      </c>
    </row>
    <row r="135" spans="1:8" ht="25.5">
      <c r="A135" s="53"/>
      <c r="B135" s="57" t="s">
        <v>74</v>
      </c>
      <c r="C135" s="66" t="s">
        <v>129</v>
      </c>
      <c r="D135" s="66" t="s">
        <v>31</v>
      </c>
      <c r="E135" s="66" t="s">
        <v>29</v>
      </c>
      <c r="F135" s="66" t="s">
        <v>6</v>
      </c>
      <c r="G135" s="117">
        <v>240</v>
      </c>
      <c r="H135" s="91">
        <f>100+220</f>
        <v>320</v>
      </c>
    </row>
    <row r="136" spans="1:8" s="22" customFormat="1" ht="80.25" customHeight="1">
      <c r="A136" s="54"/>
      <c r="B136" s="125" t="s">
        <v>141</v>
      </c>
      <c r="C136" s="65" t="s">
        <v>129</v>
      </c>
      <c r="D136" s="65" t="s">
        <v>31</v>
      </c>
      <c r="E136" s="65" t="s">
        <v>29</v>
      </c>
      <c r="F136" s="72" t="s">
        <v>143</v>
      </c>
      <c r="G136" s="121"/>
      <c r="H136" s="122">
        <f>H137</f>
        <v>23</v>
      </c>
    </row>
    <row r="137" spans="1:8" s="22" customFormat="1" ht="91.5" customHeight="1">
      <c r="A137" s="54"/>
      <c r="B137" s="124" t="s">
        <v>142</v>
      </c>
      <c r="C137" s="66" t="s">
        <v>129</v>
      </c>
      <c r="D137" s="66" t="s">
        <v>31</v>
      </c>
      <c r="E137" s="66" t="s">
        <v>29</v>
      </c>
      <c r="F137" s="63" t="s">
        <v>144</v>
      </c>
      <c r="G137" s="67"/>
      <c r="H137" s="69">
        <f>H138</f>
        <v>23</v>
      </c>
    </row>
    <row r="138" spans="1:8" ht="25.5">
      <c r="A138" s="53"/>
      <c r="B138" s="57" t="s">
        <v>74</v>
      </c>
      <c r="C138" s="66" t="s">
        <v>129</v>
      </c>
      <c r="D138" s="66" t="s">
        <v>31</v>
      </c>
      <c r="E138" s="66" t="s">
        <v>29</v>
      </c>
      <c r="F138" s="66" t="s">
        <v>144</v>
      </c>
      <c r="G138" s="117">
        <v>240</v>
      </c>
      <c r="H138" s="91">
        <v>23</v>
      </c>
    </row>
    <row r="139" spans="1:8" s="19" customFormat="1" ht="18.75" customHeight="1">
      <c r="A139" s="54"/>
      <c r="B139" s="73" t="s">
        <v>170</v>
      </c>
      <c r="C139" s="65" t="s">
        <v>129</v>
      </c>
      <c r="D139" s="65" t="s">
        <v>31</v>
      </c>
      <c r="E139" s="65" t="s">
        <v>28</v>
      </c>
      <c r="F139" s="65"/>
      <c r="G139" s="99"/>
      <c r="H139" s="112">
        <f>H140+H169</f>
        <v>1412.5</v>
      </c>
    </row>
    <row r="140" spans="1:8" s="20" customFormat="1" ht="75">
      <c r="A140" s="52"/>
      <c r="B140" s="126" t="s">
        <v>171</v>
      </c>
      <c r="C140" s="65" t="s">
        <v>129</v>
      </c>
      <c r="D140" s="65" t="s">
        <v>31</v>
      </c>
      <c r="E140" s="65" t="s">
        <v>28</v>
      </c>
      <c r="F140" s="65" t="s">
        <v>127</v>
      </c>
      <c r="G140" s="99"/>
      <c r="H140" s="112">
        <f>H141+H148+H151+H164</f>
        <v>1400</v>
      </c>
    </row>
    <row r="141" spans="1:8" s="20" customFormat="1" ht="99" customHeight="1">
      <c r="A141" s="52"/>
      <c r="B141" s="127" t="s">
        <v>172</v>
      </c>
      <c r="C141" s="66" t="s">
        <v>129</v>
      </c>
      <c r="D141" s="66" t="s">
        <v>31</v>
      </c>
      <c r="E141" s="66" t="s">
        <v>28</v>
      </c>
      <c r="F141" s="66" t="s">
        <v>173</v>
      </c>
      <c r="G141" s="100"/>
      <c r="H141" s="91">
        <f>H142+H144+H146</f>
        <v>700</v>
      </c>
    </row>
    <row r="142" spans="1:8" s="24" customFormat="1" ht="135">
      <c r="A142" s="53"/>
      <c r="B142" s="129" t="s">
        <v>174</v>
      </c>
      <c r="C142" s="66" t="s">
        <v>129</v>
      </c>
      <c r="D142" s="66" t="s">
        <v>31</v>
      </c>
      <c r="E142" s="66" t="s">
        <v>28</v>
      </c>
      <c r="F142" s="66" t="s">
        <v>175</v>
      </c>
      <c r="G142" s="100"/>
      <c r="H142" s="91">
        <f>H143</f>
        <v>350</v>
      </c>
    </row>
    <row r="143" spans="1:8" ht="25.5">
      <c r="A143" s="53"/>
      <c r="B143" s="57" t="s">
        <v>74</v>
      </c>
      <c r="C143" s="66" t="s">
        <v>129</v>
      </c>
      <c r="D143" s="66" t="s">
        <v>31</v>
      </c>
      <c r="E143" s="66" t="s">
        <v>28</v>
      </c>
      <c r="F143" s="66" t="s">
        <v>175</v>
      </c>
      <c r="G143" s="117">
        <v>240</v>
      </c>
      <c r="H143" s="91">
        <f>50+300</f>
        <v>350</v>
      </c>
    </row>
    <row r="144" spans="1:8" s="24" customFormat="1" ht="120">
      <c r="A144" s="53"/>
      <c r="B144" s="129" t="s">
        <v>176</v>
      </c>
      <c r="C144" s="66" t="s">
        <v>129</v>
      </c>
      <c r="D144" s="66" t="s">
        <v>31</v>
      </c>
      <c r="E144" s="66" t="s">
        <v>28</v>
      </c>
      <c r="F144" s="66" t="s">
        <v>177</v>
      </c>
      <c r="G144" s="100"/>
      <c r="H144" s="91">
        <f>H145</f>
        <v>330</v>
      </c>
    </row>
    <row r="145" spans="1:8" ht="25.5">
      <c r="A145" s="53"/>
      <c r="B145" s="57" t="s">
        <v>74</v>
      </c>
      <c r="C145" s="66" t="s">
        <v>129</v>
      </c>
      <c r="D145" s="66" t="s">
        <v>31</v>
      </c>
      <c r="E145" s="66" t="s">
        <v>28</v>
      </c>
      <c r="F145" s="66" t="s">
        <v>177</v>
      </c>
      <c r="G145" s="117">
        <v>240</v>
      </c>
      <c r="H145" s="91">
        <f>30+300</f>
        <v>330</v>
      </c>
    </row>
    <row r="146" spans="1:8" ht="120">
      <c r="A146" s="53"/>
      <c r="B146" s="129" t="s">
        <v>178</v>
      </c>
      <c r="C146" s="66" t="s">
        <v>129</v>
      </c>
      <c r="D146" s="66" t="s">
        <v>31</v>
      </c>
      <c r="E146" s="66" t="s">
        <v>28</v>
      </c>
      <c r="F146" s="66" t="s">
        <v>179</v>
      </c>
      <c r="G146" s="100"/>
      <c r="H146" s="91">
        <f>H147</f>
        <v>20</v>
      </c>
    </row>
    <row r="147" spans="1:8" ht="25.5">
      <c r="A147" s="53"/>
      <c r="B147" s="57" t="s">
        <v>74</v>
      </c>
      <c r="C147" s="66" t="s">
        <v>129</v>
      </c>
      <c r="D147" s="66" t="s">
        <v>31</v>
      </c>
      <c r="E147" s="66" t="s">
        <v>28</v>
      </c>
      <c r="F147" s="66" t="s">
        <v>179</v>
      </c>
      <c r="G147" s="117">
        <v>240</v>
      </c>
      <c r="H147" s="91">
        <v>20</v>
      </c>
    </row>
    <row r="148" spans="1:8" ht="105">
      <c r="A148" s="53"/>
      <c r="B148" s="127" t="s">
        <v>180</v>
      </c>
      <c r="C148" s="66" t="s">
        <v>129</v>
      </c>
      <c r="D148" s="66" t="s">
        <v>31</v>
      </c>
      <c r="E148" s="66" t="s">
        <v>28</v>
      </c>
      <c r="F148" s="66" t="s">
        <v>181</v>
      </c>
      <c r="G148" s="100"/>
      <c r="H148" s="91">
        <f>H149</f>
        <v>100</v>
      </c>
    </row>
    <row r="149" spans="1:8" ht="120">
      <c r="A149" s="53"/>
      <c r="B149" s="129" t="s">
        <v>182</v>
      </c>
      <c r="C149" s="66" t="s">
        <v>129</v>
      </c>
      <c r="D149" s="66" t="s">
        <v>31</v>
      </c>
      <c r="E149" s="66" t="s">
        <v>28</v>
      </c>
      <c r="F149" s="66" t="s">
        <v>183</v>
      </c>
      <c r="G149" s="99"/>
      <c r="H149" s="91">
        <f>H150</f>
        <v>100</v>
      </c>
    </row>
    <row r="150" spans="1:8" ht="25.5">
      <c r="A150" s="53"/>
      <c r="B150" s="57" t="s">
        <v>74</v>
      </c>
      <c r="C150" s="66" t="s">
        <v>129</v>
      </c>
      <c r="D150" s="66" t="s">
        <v>31</v>
      </c>
      <c r="E150" s="66" t="s">
        <v>28</v>
      </c>
      <c r="F150" s="66" t="s">
        <v>184</v>
      </c>
      <c r="G150" s="117">
        <v>240</v>
      </c>
      <c r="H150" s="91">
        <v>100</v>
      </c>
    </row>
    <row r="151" spans="1:8" ht="105">
      <c r="A151" s="53"/>
      <c r="B151" s="127" t="s">
        <v>185</v>
      </c>
      <c r="C151" s="66" t="s">
        <v>129</v>
      </c>
      <c r="D151" s="66" t="s">
        <v>31</v>
      </c>
      <c r="E151" s="66" t="s">
        <v>28</v>
      </c>
      <c r="F151" s="66" t="s">
        <v>186</v>
      </c>
      <c r="G151" s="100"/>
      <c r="H151" s="91">
        <f>H152+H154+H156+H158+H160+H162</f>
        <v>500</v>
      </c>
    </row>
    <row r="152" spans="1:8" ht="148.5" customHeight="1">
      <c r="A152" s="53"/>
      <c r="B152" s="129" t="s">
        <v>187</v>
      </c>
      <c r="C152" s="66" t="s">
        <v>129</v>
      </c>
      <c r="D152" s="66" t="s">
        <v>31</v>
      </c>
      <c r="E152" s="66" t="s">
        <v>28</v>
      </c>
      <c r="F152" s="66" t="s">
        <v>188</v>
      </c>
      <c r="G152" s="99"/>
      <c r="H152" s="91">
        <f>H153</f>
        <v>50</v>
      </c>
    </row>
    <row r="153" spans="1:8" ht="25.5">
      <c r="A153" s="53"/>
      <c r="B153" s="57" t="s">
        <v>74</v>
      </c>
      <c r="C153" s="66" t="s">
        <v>129</v>
      </c>
      <c r="D153" s="66" t="s">
        <v>31</v>
      </c>
      <c r="E153" s="66" t="s">
        <v>28</v>
      </c>
      <c r="F153" s="66" t="s">
        <v>188</v>
      </c>
      <c r="G153" s="117">
        <v>240</v>
      </c>
      <c r="H153" s="91">
        <v>50</v>
      </c>
    </row>
    <row r="154" spans="1:8" ht="120">
      <c r="A154" s="53"/>
      <c r="B154" s="129" t="s">
        <v>189</v>
      </c>
      <c r="C154" s="66" t="s">
        <v>129</v>
      </c>
      <c r="D154" s="66" t="s">
        <v>31</v>
      </c>
      <c r="E154" s="66" t="s">
        <v>28</v>
      </c>
      <c r="F154" s="66" t="s">
        <v>192</v>
      </c>
      <c r="G154" s="99"/>
      <c r="H154" s="91">
        <f>H155</f>
        <v>50</v>
      </c>
    </row>
    <row r="155" spans="1:8" ht="25.5">
      <c r="A155" s="53"/>
      <c r="B155" s="57" t="s">
        <v>74</v>
      </c>
      <c r="C155" s="66" t="s">
        <v>129</v>
      </c>
      <c r="D155" s="66" t="s">
        <v>31</v>
      </c>
      <c r="E155" s="66" t="s">
        <v>28</v>
      </c>
      <c r="F155" s="66" t="s">
        <v>192</v>
      </c>
      <c r="G155" s="117">
        <v>240</v>
      </c>
      <c r="H155" s="91">
        <v>50</v>
      </c>
    </row>
    <row r="156" spans="1:8" ht="135">
      <c r="A156" s="53"/>
      <c r="B156" s="129" t="s">
        <v>190</v>
      </c>
      <c r="C156" s="66" t="s">
        <v>129</v>
      </c>
      <c r="D156" s="66" t="s">
        <v>31</v>
      </c>
      <c r="E156" s="66" t="s">
        <v>28</v>
      </c>
      <c r="F156" s="66" t="s">
        <v>193</v>
      </c>
      <c r="G156" s="99"/>
      <c r="H156" s="91">
        <f>H157</f>
        <v>50</v>
      </c>
    </row>
    <row r="157" spans="1:8" ht="25.5">
      <c r="A157" s="53"/>
      <c r="B157" s="57" t="s">
        <v>74</v>
      </c>
      <c r="C157" s="66" t="s">
        <v>129</v>
      </c>
      <c r="D157" s="66" t="s">
        <v>31</v>
      </c>
      <c r="E157" s="66" t="s">
        <v>28</v>
      </c>
      <c r="F157" s="66" t="s">
        <v>193</v>
      </c>
      <c r="G157" s="117">
        <v>240</v>
      </c>
      <c r="H157" s="91">
        <v>50</v>
      </c>
    </row>
    <row r="158" spans="1:8" ht="111" customHeight="1">
      <c r="A158" s="53"/>
      <c r="B158" s="129" t="s">
        <v>191</v>
      </c>
      <c r="C158" s="66" t="s">
        <v>129</v>
      </c>
      <c r="D158" s="66" t="s">
        <v>31</v>
      </c>
      <c r="E158" s="66" t="s">
        <v>28</v>
      </c>
      <c r="F158" s="66" t="s">
        <v>194</v>
      </c>
      <c r="G158" s="97"/>
      <c r="H158" s="91">
        <f>H159</f>
        <v>50</v>
      </c>
    </row>
    <row r="159" spans="1:8" ht="25.5">
      <c r="A159" s="53"/>
      <c r="B159" s="57" t="s">
        <v>74</v>
      </c>
      <c r="C159" s="66" t="s">
        <v>129</v>
      </c>
      <c r="D159" s="66" t="s">
        <v>31</v>
      </c>
      <c r="E159" s="66" t="s">
        <v>28</v>
      </c>
      <c r="F159" s="66" t="s">
        <v>194</v>
      </c>
      <c r="G159" s="97" t="s">
        <v>70</v>
      </c>
      <c r="H159" s="91">
        <v>50</v>
      </c>
    </row>
    <row r="160" spans="1:8" ht="122.25" customHeight="1">
      <c r="A160" s="53"/>
      <c r="B160" s="129" t="s">
        <v>195</v>
      </c>
      <c r="C160" s="66" t="s">
        <v>129</v>
      </c>
      <c r="D160" s="66" t="s">
        <v>31</v>
      </c>
      <c r="E160" s="66" t="s">
        <v>28</v>
      </c>
      <c r="F160" s="66" t="s">
        <v>196</v>
      </c>
      <c r="G160" s="97"/>
      <c r="H160" s="91">
        <f>H161</f>
        <v>150</v>
      </c>
    </row>
    <row r="161" spans="1:8" ht="25.5">
      <c r="A161" s="53"/>
      <c r="B161" s="57" t="s">
        <v>74</v>
      </c>
      <c r="C161" s="66" t="s">
        <v>129</v>
      </c>
      <c r="D161" s="66" t="s">
        <v>31</v>
      </c>
      <c r="E161" s="66" t="s">
        <v>28</v>
      </c>
      <c r="F161" s="66" t="s">
        <v>196</v>
      </c>
      <c r="G161" s="97" t="s">
        <v>70</v>
      </c>
      <c r="H161" s="91">
        <f>50+100</f>
        <v>150</v>
      </c>
    </row>
    <row r="162" spans="1:8" ht="111" customHeight="1">
      <c r="A162" s="53"/>
      <c r="B162" s="129" t="s">
        <v>197</v>
      </c>
      <c r="C162" s="66" t="s">
        <v>129</v>
      </c>
      <c r="D162" s="66" t="s">
        <v>31</v>
      </c>
      <c r="E162" s="66" t="s">
        <v>28</v>
      </c>
      <c r="F162" s="66" t="s">
        <v>198</v>
      </c>
      <c r="G162" s="97"/>
      <c r="H162" s="91">
        <f>H163</f>
        <v>150</v>
      </c>
    </row>
    <row r="163" spans="1:8" ht="25.5">
      <c r="A163" s="53"/>
      <c r="B163" s="57" t="s">
        <v>74</v>
      </c>
      <c r="C163" s="66" t="s">
        <v>129</v>
      </c>
      <c r="D163" s="66" t="s">
        <v>31</v>
      </c>
      <c r="E163" s="66" t="s">
        <v>28</v>
      </c>
      <c r="F163" s="66" t="s">
        <v>198</v>
      </c>
      <c r="G163" s="97" t="s">
        <v>70</v>
      </c>
      <c r="H163" s="91">
        <f>50+100</f>
        <v>150</v>
      </c>
    </row>
    <row r="164" spans="1:8" ht="105">
      <c r="A164" s="53"/>
      <c r="B164" s="127" t="s">
        <v>199</v>
      </c>
      <c r="C164" s="66" t="s">
        <v>129</v>
      </c>
      <c r="D164" s="62" t="s">
        <v>31</v>
      </c>
      <c r="E164" s="62" t="s">
        <v>28</v>
      </c>
      <c r="F164" s="62" t="s">
        <v>200</v>
      </c>
      <c r="G164" s="97"/>
      <c r="H164" s="91">
        <f>H165+H167</f>
        <v>100</v>
      </c>
    </row>
    <row r="165" spans="1:8" ht="128.25" customHeight="1">
      <c r="A165" s="53"/>
      <c r="B165" s="129" t="s">
        <v>201</v>
      </c>
      <c r="C165" s="66" t="s">
        <v>129</v>
      </c>
      <c r="D165" s="62" t="s">
        <v>31</v>
      </c>
      <c r="E165" s="62" t="s">
        <v>28</v>
      </c>
      <c r="F165" s="62" t="s">
        <v>202</v>
      </c>
      <c r="G165" s="97"/>
      <c r="H165" s="91">
        <f>H166</f>
        <v>50</v>
      </c>
    </row>
    <row r="166" spans="1:8" ht="25.5">
      <c r="A166" s="53"/>
      <c r="B166" s="57" t="s">
        <v>74</v>
      </c>
      <c r="C166" s="66" t="s">
        <v>129</v>
      </c>
      <c r="D166" s="62" t="s">
        <v>31</v>
      </c>
      <c r="E166" s="62" t="s">
        <v>28</v>
      </c>
      <c r="F166" s="62" t="s">
        <v>202</v>
      </c>
      <c r="G166" s="97" t="s">
        <v>70</v>
      </c>
      <c r="H166" s="91">
        <v>50</v>
      </c>
    </row>
    <row r="167" spans="1:8" ht="120">
      <c r="A167" s="53"/>
      <c r="B167" s="129" t="s">
        <v>203</v>
      </c>
      <c r="C167" s="66" t="s">
        <v>129</v>
      </c>
      <c r="D167" s="62" t="s">
        <v>31</v>
      </c>
      <c r="E167" s="62" t="s">
        <v>28</v>
      </c>
      <c r="F167" s="62" t="s">
        <v>204</v>
      </c>
      <c r="G167" s="97"/>
      <c r="H167" s="91">
        <f>H168</f>
        <v>50</v>
      </c>
    </row>
    <row r="168" spans="1:8" ht="25.5">
      <c r="A168" s="53"/>
      <c r="B168" s="57" t="s">
        <v>74</v>
      </c>
      <c r="C168" s="66" t="s">
        <v>129</v>
      </c>
      <c r="D168" s="62" t="s">
        <v>31</v>
      </c>
      <c r="E168" s="62" t="s">
        <v>28</v>
      </c>
      <c r="F168" s="62" t="s">
        <v>204</v>
      </c>
      <c r="G168" s="97" t="s">
        <v>70</v>
      </c>
      <c r="H168" s="91">
        <v>50</v>
      </c>
    </row>
    <row r="169" spans="1:8" ht="81" customHeight="1">
      <c r="A169" s="53"/>
      <c r="B169" s="125" t="s">
        <v>141</v>
      </c>
      <c r="C169" s="65" t="s">
        <v>129</v>
      </c>
      <c r="D169" s="103" t="s">
        <v>31</v>
      </c>
      <c r="E169" s="103" t="s">
        <v>28</v>
      </c>
      <c r="F169" s="103" t="s">
        <v>143</v>
      </c>
      <c r="G169" s="120"/>
      <c r="H169" s="112">
        <f>H170</f>
        <v>12.5</v>
      </c>
    </row>
    <row r="170" spans="1:8" ht="105">
      <c r="A170" s="53"/>
      <c r="B170" s="124" t="s">
        <v>142</v>
      </c>
      <c r="C170" s="66" t="s">
        <v>129</v>
      </c>
      <c r="D170" s="62" t="s">
        <v>31</v>
      </c>
      <c r="E170" s="62" t="s">
        <v>28</v>
      </c>
      <c r="F170" s="62" t="s">
        <v>144</v>
      </c>
      <c r="G170" s="97"/>
      <c r="H170" s="91">
        <f>H171</f>
        <v>12.5</v>
      </c>
    </row>
    <row r="171" spans="1:8" ht="25.5">
      <c r="A171" s="53"/>
      <c r="B171" s="57" t="s">
        <v>74</v>
      </c>
      <c r="C171" s="66" t="s">
        <v>129</v>
      </c>
      <c r="D171" s="62" t="s">
        <v>31</v>
      </c>
      <c r="E171" s="62" t="s">
        <v>28</v>
      </c>
      <c r="F171" s="62" t="s">
        <v>204</v>
      </c>
      <c r="G171" s="97" t="s">
        <v>70</v>
      </c>
      <c r="H171" s="91">
        <v>12.5</v>
      </c>
    </row>
    <row r="172" spans="1:8" s="19" customFormat="1" ht="12.75">
      <c r="A172" s="54"/>
      <c r="B172" s="73" t="s">
        <v>205</v>
      </c>
      <c r="C172" s="65" t="s">
        <v>129</v>
      </c>
      <c r="D172" s="65" t="s">
        <v>39</v>
      </c>
      <c r="E172" s="65" t="s">
        <v>25</v>
      </c>
      <c r="F172" s="65"/>
      <c r="G172" s="99"/>
      <c r="H172" s="112">
        <f>H173</f>
        <v>6880</v>
      </c>
    </row>
    <row r="173" spans="1:8" ht="18" customHeight="1">
      <c r="A173" s="53"/>
      <c r="B173" s="87" t="s">
        <v>48</v>
      </c>
      <c r="C173" s="65" t="s">
        <v>129</v>
      </c>
      <c r="D173" s="65" t="s">
        <v>39</v>
      </c>
      <c r="E173" s="65" t="s">
        <v>24</v>
      </c>
      <c r="F173" s="66"/>
      <c r="G173" s="100"/>
      <c r="H173" s="112">
        <f>H174</f>
        <v>6880</v>
      </c>
    </row>
    <row r="174" spans="1:8" ht="75">
      <c r="A174" s="53"/>
      <c r="B174" s="126" t="s">
        <v>206</v>
      </c>
      <c r="C174" s="65" t="s">
        <v>129</v>
      </c>
      <c r="D174" s="65" t="s">
        <v>39</v>
      </c>
      <c r="E174" s="65" t="s">
        <v>24</v>
      </c>
      <c r="F174" s="65" t="s">
        <v>9</v>
      </c>
      <c r="G174" s="99"/>
      <c r="H174" s="112">
        <f>H175+H180</f>
        <v>6880</v>
      </c>
    </row>
    <row r="175" spans="1:8" ht="105">
      <c r="A175" s="53"/>
      <c r="B175" s="127" t="s">
        <v>207</v>
      </c>
      <c r="C175" s="66" t="s">
        <v>129</v>
      </c>
      <c r="D175" s="66" t="s">
        <v>39</v>
      </c>
      <c r="E175" s="66" t="s">
        <v>24</v>
      </c>
      <c r="F175" s="66" t="s">
        <v>10</v>
      </c>
      <c r="G175" s="100"/>
      <c r="H175" s="91">
        <f>H176</f>
        <v>3850</v>
      </c>
    </row>
    <row r="176" spans="1:8" ht="120">
      <c r="A176" s="53"/>
      <c r="B176" s="127" t="s">
        <v>208</v>
      </c>
      <c r="C176" s="66" t="s">
        <v>129</v>
      </c>
      <c r="D176" s="66" t="s">
        <v>39</v>
      </c>
      <c r="E176" s="66" t="s">
        <v>24</v>
      </c>
      <c r="F176" s="66" t="s">
        <v>11</v>
      </c>
      <c r="G176" s="97"/>
      <c r="H176" s="90">
        <f>H177+H178+H179</f>
        <v>3850</v>
      </c>
    </row>
    <row r="177" spans="1:8" ht="12.75">
      <c r="A177" s="53"/>
      <c r="B177" s="61" t="s">
        <v>81</v>
      </c>
      <c r="C177" s="66" t="s">
        <v>129</v>
      </c>
      <c r="D177" s="62" t="s">
        <v>39</v>
      </c>
      <c r="E177" s="62" t="s">
        <v>24</v>
      </c>
      <c r="F177" s="62" t="s">
        <v>11</v>
      </c>
      <c r="G177" s="97" t="s">
        <v>72</v>
      </c>
      <c r="H177" s="90">
        <v>2920</v>
      </c>
    </row>
    <row r="178" spans="1:8" ht="25.5">
      <c r="A178" s="53"/>
      <c r="B178" s="57" t="s">
        <v>74</v>
      </c>
      <c r="C178" s="66" t="s">
        <v>129</v>
      </c>
      <c r="D178" s="62" t="s">
        <v>39</v>
      </c>
      <c r="E178" s="62" t="s">
        <v>24</v>
      </c>
      <c r="F178" s="62" t="s">
        <v>11</v>
      </c>
      <c r="G178" s="97" t="s">
        <v>70</v>
      </c>
      <c r="H178" s="91">
        <f>530+300</f>
        <v>830</v>
      </c>
    </row>
    <row r="179" spans="1:8" ht="12.75">
      <c r="A179" s="53"/>
      <c r="B179" s="86" t="s">
        <v>75</v>
      </c>
      <c r="C179" s="66" t="s">
        <v>129</v>
      </c>
      <c r="D179" s="62" t="s">
        <v>39</v>
      </c>
      <c r="E179" s="62" t="s">
        <v>24</v>
      </c>
      <c r="F179" s="62" t="s">
        <v>11</v>
      </c>
      <c r="G179" s="118" t="s">
        <v>71</v>
      </c>
      <c r="H179" s="90">
        <f>50+50</f>
        <v>100</v>
      </c>
    </row>
    <row r="180" spans="1:8" ht="90">
      <c r="A180" s="53"/>
      <c r="B180" s="127" t="s">
        <v>0</v>
      </c>
      <c r="C180" s="66" t="s">
        <v>129</v>
      </c>
      <c r="D180" s="66" t="s">
        <v>39</v>
      </c>
      <c r="E180" s="66" t="s">
        <v>24</v>
      </c>
      <c r="F180" s="66" t="s">
        <v>12</v>
      </c>
      <c r="G180" s="118"/>
      <c r="H180" s="90">
        <f>H181</f>
        <v>3030</v>
      </c>
    </row>
    <row r="181" spans="1:8" ht="105">
      <c r="A181" s="53"/>
      <c r="B181" s="127" t="s">
        <v>1</v>
      </c>
      <c r="C181" s="66" t="s">
        <v>129</v>
      </c>
      <c r="D181" s="66" t="s">
        <v>39</v>
      </c>
      <c r="E181" s="66" t="s">
        <v>24</v>
      </c>
      <c r="F181" s="66" t="s">
        <v>13</v>
      </c>
      <c r="G181" s="118"/>
      <c r="H181" s="90">
        <f>H182+H183+H184</f>
        <v>3030</v>
      </c>
    </row>
    <row r="182" spans="1:8" ht="12.75">
      <c r="A182" s="53"/>
      <c r="B182" s="61" t="s">
        <v>81</v>
      </c>
      <c r="C182" s="66" t="s">
        <v>129</v>
      </c>
      <c r="D182" s="62" t="s">
        <v>39</v>
      </c>
      <c r="E182" s="62" t="s">
        <v>24</v>
      </c>
      <c r="F182" s="62" t="s">
        <v>13</v>
      </c>
      <c r="G182" s="97" t="s">
        <v>72</v>
      </c>
      <c r="H182" s="90">
        <v>955</v>
      </c>
    </row>
    <row r="183" spans="1:8" ht="25.5">
      <c r="A183" s="53"/>
      <c r="B183" s="57" t="s">
        <v>74</v>
      </c>
      <c r="C183" s="66" t="s">
        <v>129</v>
      </c>
      <c r="D183" s="62" t="s">
        <v>39</v>
      </c>
      <c r="E183" s="62" t="s">
        <v>24</v>
      </c>
      <c r="F183" s="62" t="s">
        <v>13</v>
      </c>
      <c r="G183" s="97" t="s">
        <v>70</v>
      </c>
      <c r="H183" s="91">
        <f>365+1700</f>
        <v>2065</v>
      </c>
    </row>
    <row r="184" spans="1:8" ht="12.75">
      <c r="A184" s="53"/>
      <c r="B184" s="86" t="s">
        <v>75</v>
      </c>
      <c r="C184" s="66" t="s">
        <v>129</v>
      </c>
      <c r="D184" s="62" t="s">
        <v>39</v>
      </c>
      <c r="E184" s="62" t="s">
        <v>24</v>
      </c>
      <c r="F184" s="62" t="s">
        <v>13</v>
      </c>
      <c r="G184" s="118" t="s">
        <v>71</v>
      </c>
      <c r="H184" s="90">
        <v>10</v>
      </c>
    </row>
    <row r="185" spans="1:8" s="19" customFormat="1" ht="12.75">
      <c r="A185" s="54"/>
      <c r="B185" s="96" t="s">
        <v>49</v>
      </c>
      <c r="C185" s="65" t="s">
        <v>129</v>
      </c>
      <c r="D185" s="103" t="s">
        <v>34</v>
      </c>
      <c r="E185" s="103" t="s">
        <v>25</v>
      </c>
      <c r="F185" s="103"/>
      <c r="G185" s="130"/>
      <c r="H185" s="131">
        <f>H187+H190</f>
        <v>550</v>
      </c>
    </row>
    <row r="186" spans="1:8" s="19" customFormat="1" ht="12.75">
      <c r="A186" s="54"/>
      <c r="B186" s="102" t="s">
        <v>50</v>
      </c>
      <c r="C186" s="65" t="s">
        <v>129</v>
      </c>
      <c r="D186" s="103" t="s">
        <v>34</v>
      </c>
      <c r="E186" s="103" t="s">
        <v>24</v>
      </c>
      <c r="F186" s="103"/>
      <c r="G186" s="99"/>
      <c r="H186" s="131">
        <f>H187</f>
        <v>350</v>
      </c>
    </row>
    <row r="187" spans="1:8" ht="75">
      <c r="A187" s="53"/>
      <c r="B187" s="126" t="s">
        <v>2</v>
      </c>
      <c r="C187" s="65" t="s">
        <v>129</v>
      </c>
      <c r="D187" s="103" t="s">
        <v>34</v>
      </c>
      <c r="E187" s="103" t="s">
        <v>24</v>
      </c>
      <c r="F187" s="103" t="s">
        <v>126</v>
      </c>
      <c r="G187" s="120"/>
      <c r="H187" s="131">
        <f>H188</f>
        <v>350</v>
      </c>
    </row>
    <row r="188" spans="1:9" ht="90">
      <c r="A188" s="53"/>
      <c r="B188" s="127" t="s">
        <v>3</v>
      </c>
      <c r="C188" s="66" t="s">
        <v>129</v>
      </c>
      <c r="D188" s="66" t="s">
        <v>34</v>
      </c>
      <c r="E188" s="66" t="s">
        <v>24</v>
      </c>
      <c r="F188" s="66" t="s">
        <v>4</v>
      </c>
      <c r="G188" s="67"/>
      <c r="H188" s="132">
        <f>H189</f>
        <v>350</v>
      </c>
      <c r="I188" s="75"/>
    </row>
    <row r="189" spans="1:9" ht="27" customHeight="1">
      <c r="A189" s="53"/>
      <c r="B189" s="57" t="s">
        <v>37</v>
      </c>
      <c r="C189" s="66" t="s">
        <v>129</v>
      </c>
      <c r="D189" s="66" t="s">
        <v>34</v>
      </c>
      <c r="E189" s="66" t="s">
        <v>24</v>
      </c>
      <c r="F189" s="66" t="s">
        <v>4</v>
      </c>
      <c r="G189" s="100" t="s">
        <v>77</v>
      </c>
      <c r="H189" s="91">
        <v>350</v>
      </c>
      <c r="I189" s="75"/>
    </row>
    <row r="190" spans="1:9" s="19" customFormat="1" ht="12.75">
      <c r="A190" s="54"/>
      <c r="B190" s="87" t="s">
        <v>156</v>
      </c>
      <c r="C190" s="65" t="s">
        <v>129</v>
      </c>
      <c r="D190" s="65" t="s">
        <v>34</v>
      </c>
      <c r="E190" s="65" t="s">
        <v>33</v>
      </c>
      <c r="F190" s="65"/>
      <c r="G190" s="99"/>
      <c r="H190" s="112">
        <f>H191</f>
        <v>200</v>
      </c>
      <c r="I190" s="133"/>
    </row>
    <row r="191" spans="1:8" ht="75">
      <c r="A191" s="53"/>
      <c r="B191" s="126" t="s">
        <v>2</v>
      </c>
      <c r="C191" s="65" t="s">
        <v>129</v>
      </c>
      <c r="D191" s="65" t="s">
        <v>34</v>
      </c>
      <c r="E191" s="65" t="s">
        <v>33</v>
      </c>
      <c r="F191" s="65" t="s">
        <v>126</v>
      </c>
      <c r="G191" s="100"/>
      <c r="H191" s="112">
        <f>H192</f>
        <v>200</v>
      </c>
    </row>
    <row r="192" spans="1:8" ht="90">
      <c r="A192" s="53"/>
      <c r="B192" s="134" t="s">
        <v>91</v>
      </c>
      <c r="C192" s="66" t="s">
        <v>129</v>
      </c>
      <c r="D192" s="66" t="s">
        <v>34</v>
      </c>
      <c r="E192" s="66" t="s">
        <v>33</v>
      </c>
      <c r="F192" s="66" t="s">
        <v>92</v>
      </c>
      <c r="G192" s="100"/>
      <c r="H192" s="91">
        <f>H193</f>
        <v>200</v>
      </c>
    </row>
    <row r="193" spans="1:8" ht="15">
      <c r="A193" s="53"/>
      <c r="B193" s="134" t="s">
        <v>93</v>
      </c>
      <c r="C193" s="66" t="s">
        <v>129</v>
      </c>
      <c r="D193" s="66" t="s">
        <v>34</v>
      </c>
      <c r="E193" s="66" t="s">
        <v>33</v>
      </c>
      <c r="F193" s="66" t="s">
        <v>92</v>
      </c>
      <c r="G193" s="100" t="s">
        <v>94</v>
      </c>
      <c r="H193" s="91">
        <f>100+100</f>
        <v>200</v>
      </c>
    </row>
    <row r="194" spans="1:8" s="19" customFormat="1" ht="14.25">
      <c r="A194" s="54"/>
      <c r="B194" s="135" t="s">
        <v>45</v>
      </c>
      <c r="C194" s="65" t="s">
        <v>129</v>
      </c>
      <c r="D194" s="65" t="s">
        <v>38</v>
      </c>
      <c r="E194" s="65" t="s">
        <v>25</v>
      </c>
      <c r="F194" s="65"/>
      <c r="G194" s="99"/>
      <c r="H194" s="112">
        <f>H195</f>
        <v>800</v>
      </c>
    </row>
    <row r="195" spans="1:8" s="19" customFormat="1" ht="14.25">
      <c r="A195" s="54"/>
      <c r="B195" s="135" t="s">
        <v>95</v>
      </c>
      <c r="C195" s="65" t="s">
        <v>129</v>
      </c>
      <c r="D195" s="65" t="s">
        <v>38</v>
      </c>
      <c r="E195" s="65" t="s">
        <v>31</v>
      </c>
      <c r="F195" s="65"/>
      <c r="G195" s="99"/>
      <c r="H195" s="112">
        <f>H196</f>
        <v>800</v>
      </c>
    </row>
    <row r="196" spans="1:8" s="19" customFormat="1" ht="75">
      <c r="A196" s="54"/>
      <c r="B196" s="126" t="s">
        <v>96</v>
      </c>
      <c r="C196" s="65" t="s">
        <v>129</v>
      </c>
      <c r="D196" s="65" t="s">
        <v>38</v>
      </c>
      <c r="E196" s="65" t="s">
        <v>31</v>
      </c>
      <c r="F196" s="65" t="s">
        <v>14</v>
      </c>
      <c r="G196" s="99"/>
      <c r="H196" s="112">
        <f>H197+H199</f>
        <v>800</v>
      </c>
    </row>
    <row r="197" spans="1:8" s="19" customFormat="1" ht="90">
      <c r="A197" s="54"/>
      <c r="B197" s="127" t="s">
        <v>97</v>
      </c>
      <c r="C197" s="66" t="s">
        <v>129</v>
      </c>
      <c r="D197" s="66" t="s">
        <v>38</v>
      </c>
      <c r="E197" s="66" t="s">
        <v>31</v>
      </c>
      <c r="F197" s="66" t="s">
        <v>98</v>
      </c>
      <c r="G197" s="100"/>
      <c r="H197" s="91">
        <f>H198</f>
        <v>150</v>
      </c>
    </row>
    <row r="198" spans="1:8" ht="25.5">
      <c r="A198" s="53"/>
      <c r="B198" s="57" t="s">
        <v>74</v>
      </c>
      <c r="C198" s="66" t="s">
        <v>129</v>
      </c>
      <c r="D198" s="66" t="s">
        <v>38</v>
      </c>
      <c r="E198" s="66" t="s">
        <v>31</v>
      </c>
      <c r="F198" s="66" t="s">
        <v>98</v>
      </c>
      <c r="G198" s="97" t="s">
        <v>70</v>
      </c>
      <c r="H198" s="91">
        <f>50+100</f>
        <v>150</v>
      </c>
    </row>
    <row r="199" spans="1:8" ht="75">
      <c r="A199" s="53"/>
      <c r="B199" s="127" t="s">
        <v>99</v>
      </c>
      <c r="C199" s="66" t="s">
        <v>129</v>
      </c>
      <c r="D199" s="66" t="s">
        <v>38</v>
      </c>
      <c r="E199" s="66" t="s">
        <v>31</v>
      </c>
      <c r="F199" s="66" t="s">
        <v>100</v>
      </c>
      <c r="G199" s="97"/>
      <c r="H199" s="91">
        <f>H200</f>
        <v>650</v>
      </c>
    </row>
    <row r="200" spans="1:8" ht="26.25" thickBot="1">
      <c r="A200" s="53"/>
      <c r="B200" s="57" t="s">
        <v>74</v>
      </c>
      <c r="C200" s="66" t="s">
        <v>129</v>
      </c>
      <c r="D200" s="66" t="s">
        <v>38</v>
      </c>
      <c r="E200" s="66" t="s">
        <v>31</v>
      </c>
      <c r="F200" s="66" t="s">
        <v>100</v>
      </c>
      <c r="G200" s="97" t="s">
        <v>70</v>
      </c>
      <c r="H200" s="91">
        <f>550+100</f>
        <v>650</v>
      </c>
    </row>
    <row r="201" spans="1:8" s="27" customFormat="1" ht="21" thickBot="1">
      <c r="A201" s="56"/>
      <c r="B201" s="105" t="s">
        <v>58</v>
      </c>
      <c r="C201" s="104"/>
      <c r="D201" s="92"/>
      <c r="E201" s="92"/>
      <c r="F201" s="68"/>
      <c r="G201" s="93"/>
      <c r="H201" s="113">
        <f>H194+H185+H172+H116+H98+H83+H76+H13</f>
        <v>30899.4</v>
      </c>
    </row>
    <row r="202" spans="1:8" ht="12.75">
      <c r="A202" s="28"/>
      <c r="B202" s="29"/>
      <c r="C202" s="30"/>
      <c r="D202" s="21"/>
      <c r="E202" s="21"/>
      <c r="F202" s="21"/>
      <c r="G202" s="21"/>
      <c r="H202" s="21"/>
    </row>
    <row r="203" spans="1:8" s="22" customFormat="1" ht="12.75">
      <c r="A203" s="31"/>
      <c r="B203" s="32"/>
      <c r="C203" s="33"/>
      <c r="D203" s="26"/>
      <c r="E203" s="26"/>
      <c r="F203" s="26"/>
      <c r="G203" s="26"/>
      <c r="H203" s="26"/>
    </row>
    <row r="204" spans="1:8" ht="12.75">
      <c r="A204" s="34"/>
      <c r="B204" s="35"/>
      <c r="C204" s="36"/>
      <c r="D204" s="21"/>
      <c r="E204" s="21"/>
      <c r="F204" s="21"/>
      <c r="G204" s="21"/>
      <c r="H204" s="21"/>
    </row>
    <row r="205" spans="1:8" ht="12.75">
      <c r="A205" s="34"/>
      <c r="B205" s="35"/>
      <c r="C205" s="36"/>
      <c r="D205" s="26"/>
      <c r="E205" s="26"/>
      <c r="F205" s="21"/>
      <c r="G205" s="21"/>
      <c r="H205" s="21"/>
    </row>
    <row r="206" spans="1:8" ht="15">
      <c r="A206" s="34"/>
      <c r="B206" s="37"/>
      <c r="C206" s="38"/>
      <c r="D206" s="39"/>
      <c r="E206" s="39"/>
      <c r="F206" s="39"/>
      <c r="G206" s="39"/>
      <c r="H206" s="39"/>
    </row>
    <row r="207" spans="1:8" ht="12.75">
      <c r="A207" s="34"/>
      <c r="B207" s="35"/>
      <c r="C207" s="36"/>
      <c r="D207" s="21"/>
      <c r="E207" s="21"/>
      <c r="F207" s="21"/>
      <c r="G207" s="21"/>
      <c r="H207" s="21"/>
    </row>
    <row r="208" spans="1:8" ht="12.75">
      <c r="A208" s="34"/>
      <c r="B208" s="35"/>
      <c r="C208" s="36"/>
      <c r="D208" s="21"/>
      <c r="E208" s="21"/>
      <c r="F208" s="21"/>
      <c r="G208" s="21"/>
      <c r="H208" s="21"/>
    </row>
    <row r="209" spans="1:8" ht="12.75">
      <c r="A209" s="34"/>
      <c r="B209" s="35"/>
      <c r="C209" s="36"/>
      <c r="D209" s="21"/>
      <c r="E209" s="21"/>
      <c r="F209" s="21"/>
      <c r="G209" s="21"/>
      <c r="H209" s="21"/>
    </row>
    <row r="210" spans="1:8" s="25" customFormat="1" ht="13.5" customHeight="1">
      <c r="A210" s="40"/>
      <c r="B210" s="41"/>
      <c r="C210" s="42"/>
      <c r="D210" s="43"/>
      <c r="E210" s="43"/>
      <c r="F210" s="43"/>
      <c r="G210" s="43"/>
      <c r="H210" s="43"/>
    </row>
    <row r="211" spans="1:8" ht="12.75">
      <c r="A211" s="34"/>
      <c r="B211" s="35"/>
      <c r="C211" s="44"/>
      <c r="D211" s="45"/>
      <c r="E211" s="45"/>
      <c r="F211" s="45"/>
      <c r="G211" s="45"/>
      <c r="H211" s="45"/>
    </row>
    <row r="212" spans="1:8" ht="12.75">
      <c r="A212" s="34"/>
      <c r="B212" s="46"/>
      <c r="C212" s="44"/>
      <c r="D212" s="45"/>
      <c r="E212" s="45"/>
      <c r="F212" s="45"/>
      <c r="G212" s="45"/>
      <c r="H212" s="45"/>
    </row>
    <row r="213" spans="1:8" ht="12.75">
      <c r="A213" s="34"/>
      <c r="B213" s="46"/>
      <c r="C213" s="44"/>
      <c r="D213" s="45"/>
      <c r="E213" s="45"/>
      <c r="F213" s="45"/>
      <c r="G213" s="45"/>
      <c r="H213" s="45"/>
    </row>
    <row r="214" spans="1:8" ht="12.75">
      <c r="A214" s="34"/>
      <c r="B214" s="46"/>
      <c r="C214" s="44"/>
      <c r="D214" s="45"/>
      <c r="E214" s="45"/>
      <c r="F214" s="45"/>
      <c r="G214" s="45"/>
      <c r="H214" s="45"/>
    </row>
    <row r="215" spans="1:8" ht="12.75">
      <c r="A215" s="34"/>
      <c r="B215" s="46"/>
      <c r="C215" s="44"/>
      <c r="D215" s="45"/>
      <c r="E215" s="45"/>
      <c r="F215" s="45"/>
      <c r="G215" s="45"/>
      <c r="H215" s="45"/>
    </row>
    <row r="216" spans="1:8" ht="12.75">
      <c r="A216" s="34"/>
      <c r="B216" s="46"/>
      <c r="C216" s="44"/>
      <c r="D216" s="45"/>
      <c r="E216" s="45"/>
      <c r="F216" s="45"/>
      <c r="G216" s="45"/>
      <c r="H216" s="45"/>
    </row>
    <row r="217" spans="1:223" ht="12.75">
      <c r="A217" s="34"/>
      <c r="B217" s="32"/>
      <c r="C217" s="33"/>
      <c r="D217" s="26"/>
      <c r="E217" s="26"/>
      <c r="F217" s="26"/>
      <c r="G217" s="26"/>
      <c r="H217" s="26"/>
      <c r="DU217" s="47"/>
      <c r="DV217" s="47"/>
      <c r="DW217" s="47"/>
      <c r="DX217" s="47"/>
      <c r="DY217" s="47"/>
      <c r="DZ217" s="47"/>
      <c r="EA217" s="47"/>
      <c r="EB217" s="47"/>
      <c r="EC217" s="47"/>
      <c r="ED217" s="47"/>
      <c r="EE217" s="47"/>
      <c r="EF217" s="47"/>
      <c r="EG217" s="47"/>
      <c r="EH217" s="47"/>
      <c r="EI217" s="47"/>
      <c r="EJ217" s="47"/>
      <c r="EK217" s="47"/>
      <c r="EL217" s="47"/>
      <c r="EM217" s="47"/>
      <c r="EN217" s="47"/>
      <c r="EO217" s="47"/>
      <c r="EP217" s="47"/>
      <c r="EQ217" s="47"/>
      <c r="ER217" s="47"/>
      <c r="ES217" s="47"/>
      <c r="ET217" s="47"/>
      <c r="EU217" s="47"/>
      <c r="EV217" s="47"/>
      <c r="EW217" s="47"/>
      <c r="EX217" s="47"/>
      <c r="EY217" s="47"/>
      <c r="EZ217" s="47"/>
      <c r="FA217" s="47"/>
      <c r="FB217" s="47"/>
      <c r="FC217" s="47"/>
      <c r="FD217" s="47"/>
      <c r="FE217" s="47"/>
      <c r="FF217" s="47"/>
      <c r="FG217" s="47"/>
      <c r="FH217" s="47"/>
      <c r="FI217" s="47"/>
      <c r="FJ217" s="47"/>
      <c r="FK217" s="47"/>
      <c r="FL217" s="47"/>
      <c r="FM217" s="47"/>
      <c r="FN217" s="47"/>
      <c r="FO217" s="47"/>
      <c r="FP217" s="47"/>
      <c r="FQ217" s="47"/>
      <c r="FR217" s="47"/>
      <c r="FS217" s="47"/>
      <c r="FT217" s="47"/>
      <c r="FU217" s="47"/>
      <c r="FV217" s="47"/>
      <c r="FW217" s="47"/>
      <c r="FX217" s="47"/>
      <c r="FY217" s="47"/>
      <c r="FZ217" s="47"/>
      <c r="GA217" s="47"/>
      <c r="GB217" s="47"/>
      <c r="GC217" s="47"/>
      <c r="GD217" s="47"/>
      <c r="GE217" s="47"/>
      <c r="GF217" s="47"/>
      <c r="GG217" s="47"/>
      <c r="GH217" s="47"/>
      <c r="GI217" s="47"/>
      <c r="GJ217" s="47"/>
      <c r="GK217" s="47"/>
      <c r="GL217" s="47"/>
      <c r="GM217" s="47"/>
      <c r="GN217" s="47"/>
      <c r="GO217" s="47"/>
      <c r="GP217" s="47"/>
      <c r="GQ217" s="47"/>
      <c r="GR217" s="47"/>
      <c r="GS217" s="47"/>
      <c r="GT217" s="47"/>
      <c r="GU217" s="47"/>
      <c r="GV217" s="47"/>
      <c r="GW217" s="47"/>
      <c r="GX217" s="47"/>
      <c r="GY217" s="47"/>
      <c r="GZ217" s="47"/>
      <c r="HA217" s="47"/>
      <c r="HB217" s="47"/>
      <c r="HC217" s="47"/>
      <c r="HD217" s="47"/>
      <c r="HE217" s="47"/>
      <c r="HF217" s="47"/>
      <c r="HG217" s="47"/>
      <c r="HH217" s="47"/>
      <c r="HI217" s="47"/>
      <c r="HJ217" s="47"/>
      <c r="HK217" s="47"/>
      <c r="HL217" s="47"/>
      <c r="HM217" s="47"/>
      <c r="HN217" s="47"/>
      <c r="HO217" s="47"/>
    </row>
    <row r="218" spans="1:223" ht="12.75">
      <c r="A218" s="34"/>
      <c r="B218" s="32"/>
      <c r="C218" s="33"/>
      <c r="D218" s="26"/>
      <c r="E218" s="26"/>
      <c r="F218" s="26"/>
      <c r="G218" s="26"/>
      <c r="H218" s="26"/>
      <c r="DU218" s="47"/>
      <c r="DV218" s="47"/>
      <c r="DW218" s="47"/>
      <c r="DX218" s="47"/>
      <c r="DY218" s="47"/>
      <c r="DZ218" s="47"/>
      <c r="EA218" s="47"/>
      <c r="EB218" s="47"/>
      <c r="EC218" s="47"/>
      <c r="ED218" s="47"/>
      <c r="EE218" s="47"/>
      <c r="EF218" s="47"/>
      <c r="EG218" s="47"/>
      <c r="EH218" s="47"/>
      <c r="EI218" s="47"/>
      <c r="EJ218" s="47"/>
      <c r="EK218" s="47"/>
      <c r="EL218" s="47"/>
      <c r="EM218" s="47"/>
      <c r="EN218" s="47"/>
      <c r="EO218" s="47"/>
      <c r="EP218" s="47"/>
      <c r="EQ218" s="47"/>
      <c r="ER218" s="47"/>
      <c r="ES218" s="47"/>
      <c r="ET218" s="47"/>
      <c r="EU218" s="47"/>
      <c r="EV218" s="47"/>
      <c r="EW218" s="47"/>
      <c r="EX218" s="47"/>
      <c r="EY218" s="47"/>
      <c r="EZ218" s="47"/>
      <c r="FA218" s="47"/>
      <c r="FB218" s="47"/>
      <c r="FC218" s="47"/>
      <c r="FD218" s="47"/>
      <c r="FE218" s="47"/>
      <c r="FF218" s="47"/>
      <c r="FG218" s="47"/>
      <c r="FH218" s="47"/>
      <c r="FI218" s="47"/>
      <c r="FJ218" s="47"/>
      <c r="FK218" s="47"/>
      <c r="FL218" s="47"/>
      <c r="FM218" s="47"/>
      <c r="FN218" s="47"/>
      <c r="FO218" s="47"/>
      <c r="FP218" s="47"/>
      <c r="FQ218" s="47"/>
      <c r="FR218" s="47"/>
      <c r="FS218" s="47"/>
      <c r="FT218" s="47"/>
      <c r="FU218" s="47"/>
      <c r="FV218" s="47"/>
      <c r="FW218" s="47"/>
      <c r="FX218" s="47"/>
      <c r="FY218" s="47"/>
      <c r="FZ218" s="47"/>
      <c r="GA218" s="47"/>
      <c r="GB218" s="47"/>
      <c r="GC218" s="47"/>
      <c r="GD218" s="47"/>
      <c r="GE218" s="47"/>
      <c r="GF218" s="47"/>
      <c r="GG218" s="47"/>
      <c r="GH218" s="47"/>
      <c r="GI218" s="47"/>
      <c r="GJ218" s="47"/>
      <c r="GK218" s="47"/>
      <c r="GL218" s="47"/>
      <c r="GM218" s="47"/>
      <c r="GN218" s="47"/>
      <c r="GO218" s="47"/>
      <c r="GP218" s="47"/>
      <c r="GQ218" s="47"/>
      <c r="GR218" s="47"/>
      <c r="GS218" s="47"/>
      <c r="GT218" s="47"/>
      <c r="GU218" s="47"/>
      <c r="GV218" s="47"/>
      <c r="GW218" s="47"/>
      <c r="GX218" s="47"/>
      <c r="GY218" s="47"/>
      <c r="GZ218" s="47"/>
      <c r="HA218" s="47"/>
      <c r="HB218" s="47"/>
      <c r="HC218" s="47"/>
      <c r="HD218" s="47"/>
      <c r="HE218" s="47"/>
      <c r="HF218" s="47"/>
      <c r="HG218" s="47"/>
      <c r="HH218" s="47"/>
      <c r="HI218" s="47"/>
      <c r="HJ218" s="47"/>
      <c r="HK218" s="47"/>
      <c r="HL218" s="47"/>
      <c r="HM218" s="47"/>
      <c r="HN218" s="47"/>
      <c r="HO218" s="47"/>
    </row>
    <row r="219" spans="1:223" ht="12.75">
      <c r="A219" s="34"/>
      <c r="B219" s="29"/>
      <c r="C219" s="30"/>
      <c r="D219" s="21"/>
      <c r="E219" s="21"/>
      <c r="F219" s="21"/>
      <c r="G219" s="21"/>
      <c r="H219" s="21"/>
      <c r="DU219" s="47"/>
      <c r="DV219" s="47"/>
      <c r="DW219" s="47"/>
      <c r="DX219" s="47"/>
      <c r="DY219" s="47"/>
      <c r="DZ219" s="47"/>
      <c r="EA219" s="47"/>
      <c r="EB219" s="47"/>
      <c r="EC219" s="47"/>
      <c r="ED219" s="47"/>
      <c r="EE219" s="47"/>
      <c r="EF219" s="47"/>
      <c r="EG219" s="47"/>
      <c r="EH219" s="47"/>
      <c r="EI219" s="47"/>
      <c r="EJ219" s="47"/>
      <c r="EK219" s="47"/>
      <c r="EL219" s="47"/>
      <c r="EM219" s="47"/>
      <c r="EN219" s="47"/>
      <c r="EO219" s="47"/>
      <c r="EP219" s="47"/>
      <c r="EQ219" s="47"/>
      <c r="ER219" s="47"/>
      <c r="ES219" s="47"/>
      <c r="ET219" s="47"/>
      <c r="EU219" s="47"/>
      <c r="EV219" s="47"/>
      <c r="EW219" s="47"/>
      <c r="EX219" s="47"/>
      <c r="EY219" s="47"/>
      <c r="EZ219" s="47"/>
      <c r="FA219" s="47"/>
      <c r="FB219" s="47"/>
      <c r="FC219" s="47"/>
      <c r="FD219" s="47"/>
      <c r="FE219" s="47"/>
      <c r="FF219" s="47"/>
      <c r="FG219" s="47"/>
      <c r="FH219" s="47"/>
      <c r="FI219" s="47"/>
      <c r="FJ219" s="47"/>
      <c r="FK219" s="47"/>
      <c r="FL219" s="47"/>
      <c r="FM219" s="47"/>
      <c r="FN219" s="47"/>
      <c r="FO219" s="47"/>
      <c r="FP219" s="47"/>
      <c r="FQ219" s="47"/>
      <c r="FR219" s="47"/>
      <c r="FS219" s="47"/>
      <c r="FT219" s="47"/>
      <c r="FU219" s="47"/>
      <c r="FV219" s="47"/>
      <c r="FW219" s="47"/>
      <c r="FX219" s="47"/>
      <c r="FY219" s="47"/>
      <c r="FZ219" s="47"/>
      <c r="GA219" s="47"/>
      <c r="GB219" s="47"/>
      <c r="GC219" s="47"/>
      <c r="GD219" s="47"/>
      <c r="GE219" s="47"/>
      <c r="GF219" s="47"/>
      <c r="GG219" s="47"/>
      <c r="GH219" s="47"/>
      <c r="GI219" s="47"/>
      <c r="GJ219" s="47"/>
      <c r="GK219" s="47"/>
      <c r="GL219" s="47"/>
      <c r="GM219" s="47"/>
      <c r="GN219" s="47"/>
      <c r="GO219" s="47"/>
      <c r="GP219" s="47"/>
      <c r="GQ219" s="47"/>
      <c r="GR219" s="47"/>
      <c r="GS219" s="47"/>
      <c r="GT219" s="47"/>
      <c r="GU219" s="47"/>
      <c r="GV219" s="47"/>
      <c r="GW219" s="47"/>
      <c r="GX219" s="47"/>
      <c r="GY219" s="47"/>
      <c r="GZ219" s="47"/>
      <c r="HA219" s="47"/>
      <c r="HB219" s="47"/>
      <c r="HC219" s="47"/>
      <c r="HD219" s="47"/>
      <c r="HE219" s="47"/>
      <c r="HF219" s="47"/>
      <c r="HG219" s="47"/>
      <c r="HH219" s="47"/>
      <c r="HI219" s="47"/>
      <c r="HJ219" s="47"/>
      <c r="HK219" s="47"/>
      <c r="HL219" s="47"/>
      <c r="HM219" s="47"/>
      <c r="HN219" s="47"/>
      <c r="HO219" s="47"/>
    </row>
    <row r="220" spans="1:223" ht="12.75">
      <c r="A220" s="34"/>
      <c r="B220" s="35"/>
      <c r="C220" s="36"/>
      <c r="D220" s="21"/>
      <c r="E220" s="21"/>
      <c r="F220" s="21"/>
      <c r="G220" s="21"/>
      <c r="H220" s="21"/>
      <c r="DU220" s="47"/>
      <c r="DV220" s="47"/>
      <c r="DW220" s="47"/>
      <c r="DX220" s="47"/>
      <c r="DY220" s="47"/>
      <c r="DZ220" s="47"/>
      <c r="EA220" s="47"/>
      <c r="EB220" s="47"/>
      <c r="EC220" s="47"/>
      <c r="ED220" s="47"/>
      <c r="EE220" s="47"/>
      <c r="EF220" s="47"/>
      <c r="EG220" s="47"/>
      <c r="EH220" s="47"/>
      <c r="EI220" s="47"/>
      <c r="EJ220" s="47"/>
      <c r="EK220" s="47"/>
      <c r="EL220" s="47"/>
      <c r="EM220" s="47"/>
      <c r="EN220" s="47"/>
      <c r="EO220" s="47"/>
      <c r="EP220" s="47"/>
      <c r="EQ220" s="47"/>
      <c r="ER220" s="47"/>
      <c r="ES220" s="47"/>
      <c r="ET220" s="47"/>
      <c r="EU220" s="47"/>
      <c r="EV220" s="47"/>
      <c r="EW220" s="47"/>
      <c r="EX220" s="47"/>
      <c r="EY220" s="47"/>
      <c r="EZ220" s="47"/>
      <c r="FA220" s="47"/>
      <c r="FB220" s="47"/>
      <c r="FC220" s="47"/>
      <c r="FD220" s="47"/>
      <c r="FE220" s="47"/>
      <c r="FF220" s="47"/>
      <c r="FG220" s="47"/>
      <c r="FH220" s="47"/>
      <c r="FI220" s="47"/>
      <c r="FJ220" s="47"/>
      <c r="FK220" s="47"/>
      <c r="FL220" s="47"/>
      <c r="FM220" s="47"/>
      <c r="FN220" s="47"/>
      <c r="FO220" s="47"/>
      <c r="FP220" s="47"/>
      <c r="FQ220" s="47"/>
      <c r="FR220" s="47"/>
      <c r="FS220" s="47"/>
      <c r="FT220" s="47"/>
      <c r="FU220" s="47"/>
      <c r="FV220" s="47"/>
      <c r="FW220" s="47"/>
      <c r="FX220" s="47"/>
      <c r="FY220" s="47"/>
      <c r="FZ220" s="47"/>
      <c r="GA220" s="47"/>
      <c r="GB220" s="47"/>
      <c r="GC220" s="47"/>
      <c r="GD220" s="47"/>
      <c r="GE220" s="47"/>
      <c r="GF220" s="47"/>
      <c r="GG220" s="47"/>
      <c r="GH220" s="47"/>
      <c r="GI220" s="47"/>
      <c r="GJ220" s="47"/>
      <c r="GK220" s="47"/>
      <c r="GL220" s="47"/>
      <c r="GM220" s="47"/>
      <c r="GN220" s="47"/>
      <c r="GO220" s="47"/>
      <c r="GP220" s="47"/>
      <c r="GQ220" s="47"/>
      <c r="GR220" s="47"/>
      <c r="GS220" s="47"/>
      <c r="GT220" s="47"/>
      <c r="GU220" s="47"/>
      <c r="GV220" s="47"/>
      <c r="GW220" s="47"/>
      <c r="GX220" s="47"/>
      <c r="GY220" s="47"/>
      <c r="GZ220" s="47"/>
      <c r="HA220" s="47"/>
      <c r="HB220" s="47"/>
      <c r="HC220" s="47"/>
      <c r="HD220" s="47"/>
      <c r="HE220" s="47"/>
      <c r="HF220" s="47"/>
      <c r="HG220" s="47"/>
      <c r="HH220" s="47"/>
      <c r="HI220" s="47"/>
      <c r="HJ220" s="47"/>
      <c r="HK220" s="47"/>
      <c r="HL220" s="47"/>
      <c r="HM220" s="47"/>
      <c r="HN220" s="47"/>
      <c r="HO220" s="47"/>
    </row>
    <row r="221" spans="1:223" ht="12.75">
      <c r="A221" s="34"/>
      <c r="B221" s="29"/>
      <c r="C221" s="30"/>
      <c r="D221" s="21"/>
      <c r="E221" s="21"/>
      <c r="F221" s="21"/>
      <c r="G221" s="21"/>
      <c r="H221" s="21"/>
      <c r="DU221" s="47"/>
      <c r="DV221" s="47"/>
      <c r="DW221" s="47"/>
      <c r="DX221" s="47"/>
      <c r="DY221" s="47"/>
      <c r="DZ221" s="47"/>
      <c r="EA221" s="47"/>
      <c r="EB221" s="47"/>
      <c r="EC221" s="47"/>
      <c r="ED221" s="47"/>
      <c r="EE221" s="47"/>
      <c r="EF221" s="47"/>
      <c r="EG221" s="47"/>
      <c r="EH221" s="47"/>
      <c r="EI221" s="47"/>
      <c r="EJ221" s="47"/>
      <c r="EK221" s="47"/>
      <c r="EL221" s="47"/>
      <c r="EM221" s="47"/>
      <c r="EN221" s="47"/>
      <c r="EO221" s="47"/>
      <c r="EP221" s="47"/>
      <c r="EQ221" s="47"/>
      <c r="ER221" s="47"/>
      <c r="ES221" s="47"/>
      <c r="ET221" s="47"/>
      <c r="EU221" s="47"/>
      <c r="EV221" s="47"/>
      <c r="EW221" s="47"/>
      <c r="EX221" s="47"/>
      <c r="EY221" s="47"/>
      <c r="EZ221" s="47"/>
      <c r="FA221" s="47"/>
      <c r="FB221" s="47"/>
      <c r="FC221" s="47"/>
      <c r="FD221" s="47"/>
      <c r="FE221" s="47"/>
      <c r="FF221" s="47"/>
      <c r="FG221" s="47"/>
      <c r="FH221" s="47"/>
      <c r="FI221" s="47"/>
      <c r="FJ221" s="47"/>
      <c r="FK221" s="47"/>
      <c r="FL221" s="47"/>
      <c r="FM221" s="47"/>
      <c r="FN221" s="47"/>
      <c r="FO221" s="47"/>
      <c r="FP221" s="47"/>
      <c r="FQ221" s="47"/>
      <c r="FR221" s="47"/>
      <c r="FS221" s="47"/>
      <c r="FT221" s="47"/>
      <c r="FU221" s="47"/>
      <c r="FV221" s="47"/>
      <c r="FW221" s="47"/>
      <c r="FX221" s="47"/>
      <c r="FY221" s="47"/>
      <c r="FZ221" s="47"/>
      <c r="GA221" s="47"/>
      <c r="GB221" s="47"/>
      <c r="GC221" s="47"/>
      <c r="GD221" s="47"/>
      <c r="GE221" s="47"/>
      <c r="GF221" s="47"/>
      <c r="GG221" s="47"/>
      <c r="GH221" s="47"/>
      <c r="GI221" s="47"/>
      <c r="GJ221" s="47"/>
      <c r="GK221" s="47"/>
      <c r="GL221" s="47"/>
      <c r="GM221" s="47"/>
      <c r="GN221" s="47"/>
      <c r="GO221" s="47"/>
      <c r="GP221" s="47"/>
      <c r="GQ221" s="47"/>
      <c r="GR221" s="47"/>
      <c r="GS221" s="47"/>
      <c r="GT221" s="47"/>
      <c r="GU221" s="47"/>
      <c r="GV221" s="47"/>
      <c r="GW221" s="47"/>
      <c r="GX221" s="47"/>
      <c r="GY221" s="47"/>
      <c r="GZ221" s="47"/>
      <c r="HA221" s="47"/>
      <c r="HB221" s="47"/>
      <c r="HC221" s="47"/>
      <c r="HD221" s="47"/>
      <c r="HE221" s="47"/>
      <c r="HF221" s="47"/>
      <c r="HG221" s="47"/>
      <c r="HH221" s="47"/>
      <c r="HI221" s="47"/>
      <c r="HJ221" s="47"/>
      <c r="HK221" s="47"/>
      <c r="HL221" s="47"/>
      <c r="HM221" s="47"/>
      <c r="HN221" s="47"/>
      <c r="HO221" s="47"/>
    </row>
    <row r="222" spans="1:223" ht="12.75">
      <c r="A222" s="34"/>
      <c r="B222" s="35"/>
      <c r="C222" s="36"/>
      <c r="D222" s="21"/>
      <c r="E222" s="21"/>
      <c r="F222" s="21"/>
      <c r="G222" s="21"/>
      <c r="H222" s="21"/>
      <c r="DU222" s="47"/>
      <c r="DV222" s="47"/>
      <c r="DW222" s="47"/>
      <c r="DX222" s="47"/>
      <c r="DY222" s="47"/>
      <c r="DZ222" s="47"/>
      <c r="EA222" s="47"/>
      <c r="EB222" s="47"/>
      <c r="EC222" s="47"/>
      <c r="ED222" s="47"/>
      <c r="EE222" s="47"/>
      <c r="EF222" s="47"/>
      <c r="EG222" s="47"/>
      <c r="EH222" s="47"/>
      <c r="EI222" s="47"/>
      <c r="EJ222" s="47"/>
      <c r="EK222" s="47"/>
      <c r="EL222" s="47"/>
      <c r="EM222" s="47"/>
      <c r="EN222" s="47"/>
      <c r="EO222" s="47"/>
      <c r="EP222" s="47"/>
      <c r="EQ222" s="47"/>
      <c r="ER222" s="47"/>
      <c r="ES222" s="47"/>
      <c r="ET222" s="47"/>
      <c r="EU222" s="47"/>
      <c r="EV222" s="47"/>
      <c r="EW222" s="47"/>
      <c r="EX222" s="47"/>
      <c r="EY222" s="47"/>
      <c r="EZ222" s="47"/>
      <c r="FA222" s="47"/>
      <c r="FB222" s="47"/>
      <c r="FC222" s="47"/>
      <c r="FD222" s="47"/>
      <c r="FE222" s="47"/>
      <c r="FF222" s="47"/>
      <c r="FG222" s="47"/>
      <c r="FH222" s="47"/>
      <c r="FI222" s="47"/>
      <c r="FJ222" s="47"/>
      <c r="FK222" s="47"/>
      <c r="FL222" s="47"/>
      <c r="FM222" s="47"/>
      <c r="FN222" s="47"/>
      <c r="FO222" s="47"/>
      <c r="FP222" s="47"/>
      <c r="FQ222" s="47"/>
      <c r="FR222" s="47"/>
      <c r="FS222" s="47"/>
      <c r="FT222" s="47"/>
      <c r="FU222" s="47"/>
      <c r="FV222" s="47"/>
      <c r="FW222" s="47"/>
      <c r="FX222" s="47"/>
      <c r="FY222" s="47"/>
      <c r="FZ222" s="47"/>
      <c r="GA222" s="47"/>
      <c r="GB222" s="47"/>
      <c r="GC222" s="47"/>
      <c r="GD222" s="47"/>
      <c r="GE222" s="47"/>
      <c r="GF222" s="47"/>
      <c r="GG222" s="47"/>
      <c r="GH222" s="47"/>
      <c r="GI222" s="47"/>
      <c r="GJ222" s="47"/>
      <c r="GK222" s="47"/>
      <c r="GL222" s="47"/>
      <c r="GM222" s="47"/>
      <c r="GN222" s="47"/>
      <c r="GO222" s="47"/>
      <c r="GP222" s="47"/>
      <c r="GQ222" s="47"/>
      <c r="GR222" s="47"/>
      <c r="GS222" s="47"/>
      <c r="GT222" s="47"/>
      <c r="GU222" s="47"/>
      <c r="GV222" s="47"/>
      <c r="GW222" s="47"/>
      <c r="GX222" s="47"/>
      <c r="GY222" s="47"/>
      <c r="GZ222" s="47"/>
      <c r="HA222" s="47"/>
      <c r="HB222" s="47"/>
      <c r="HC222" s="47"/>
      <c r="HD222" s="47"/>
      <c r="HE222" s="47"/>
      <c r="HF222" s="47"/>
      <c r="HG222" s="47"/>
      <c r="HH222" s="47"/>
      <c r="HI222" s="47"/>
      <c r="HJ222" s="47"/>
      <c r="HK222" s="47"/>
      <c r="HL222" s="47"/>
      <c r="HM222" s="47"/>
      <c r="HN222" s="47"/>
      <c r="HO222" s="47"/>
    </row>
    <row r="223" spans="1:223" ht="12.75">
      <c r="A223" s="34"/>
      <c r="B223" s="46"/>
      <c r="C223" s="44"/>
      <c r="D223" s="45"/>
      <c r="E223" s="45"/>
      <c r="F223" s="45"/>
      <c r="G223" s="45"/>
      <c r="H223" s="45"/>
      <c r="DU223" s="47"/>
      <c r="DV223" s="47"/>
      <c r="DW223" s="47"/>
      <c r="DX223" s="47"/>
      <c r="DY223" s="47"/>
      <c r="DZ223" s="47"/>
      <c r="EA223" s="47"/>
      <c r="EB223" s="47"/>
      <c r="EC223" s="47"/>
      <c r="ED223" s="47"/>
      <c r="EE223" s="47"/>
      <c r="EF223" s="47"/>
      <c r="EG223" s="47"/>
      <c r="EH223" s="47"/>
      <c r="EI223" s="47"/>
      <c r="EJ223" s="47"/>
      <c r="EK223" s="47"/>
      <c r="EL223" s="47"/>
      <c r="EM223" s="47"/>
      <c r="EN223" s="47"/>
      <c r="EO223" s="47"/>
      <c r="EP223" s="47"/>
      <c r="EQ223" s="47"/>
      <c r="ER223" s="47"/>
      <c r="ES223" s="47"/>
      <c r="ET223" s="47"/>
      <c r="EU223" s="47"/>
      <c r="EV223" s="47"/>
      <c r="EW223" s="47"/>
      <c r="EX223" s="47"/>
      <c r="EY223" s="47"/>
      <c r="EZ223" s="47"/>
      <c r="FA223" s="47"/>
      <c r="FB223" s="47"/>
      <c r="FC223" s="47"/>
      <c r="FD223" s="47"/>
      <c r="FE223" s="47"/>
      <c r="FF223" s="47"/>
      <c r="FG223" s="47"/>
      <c r="FH223" s="47"/>
      <c r="FI223" s="47"/>
      <c r="FJ223" s="47"/>
      <c r="FK223" s="47"/>
      <c r="FL223" s="47"/>
      <c r="FM223" s="47"/>
      <c r="FN223" s="47"/>
      <c r="FO223" s="47"/>
      <c r="FP223" s="47"/>
      <c r="FQ223" s="47"/>
      <c r="FR223" s="47"/>
      <c r="FS223" s="47"/>
      <c r="FT223" s="47"/>
      <c r="FU223" s="47"/>
      <c r="FV223" s="47"/>
      <c r="FW223" s="47"/>
      <c r="FX223" s="47"/>
      <c r="FY223" s="47"/>
      <c r="FZ223" s="47"/>
      <c r="GA223" s="47"/>
      <c r="GB223" s="47"/>
      <c r="GC223" s="47"/>
      <c r="GD223" s="47"/>
      <c r="GE223" s="47"/>
      <c r="GF223" s="47"/>
      <c r="GG223" s="47"/>
      <c r="GH223" s="47"/>
      <c r="GI223" s="47"/>
      <c r="GJ223" s="47"/>
      <c r="GK223" s="47"/>
      <c r="GL223" s="47"/>
      <c r="GM223" s="47"/>
      <c r="GN223" s="47"/>
      <c r="GO223" s="47"/>
      <c r="GP223" s="47"/>
      <c r="GQ223" s="47"/>
      <c r="GR223" s="47"/>
      <c r="GS223" s="47"/>
      <c r="GT223" s="47"/>
      <c r="GU223" s="47"/>
      <c r="GV223" s="47"/>
      <c r="GW223" s="47"/>
      <c r="GX223" s="47"/>
      <c r="GY223" s="47"/>
      <c r="GZ223" s="47"/>
      <c r="HA223" s="47"/>
      <c r="HB223" s="47"/>
      <c r="HC223" s="47"/>
      <c r="HD223" s="47"/>
      <c r="HE223" s="47"/>
      <c r="HF223" s="47"/>
      <c r="HG223" s="47"/>
      <c r="HH223" s="47"/>
      <c r="HI223" s="47"/>
      <c r="HJ223" s="47"/>
      <c r="HK223" s="47"/>
      <c r="HL223" s="47"/>
      <c r="HM223" s="47"/>
      <c r="HN223" s="47"/>
      <c r="HO223" s="47"/>
    </row>
    <row r="224" spans="1:8" s="47" customFormat="1" ht="12.75">
      <c r="A224" s="34"/>
      <c r="B224" s="46"/>
      <c r="C224" s="44"/>
      <c r="D224" s="45"/>
      <c r="E224" s="45"/>
      <c r="F224" s="45"/>
      <c r="G224" s="45"/>
      <c r="H224" s="45"/>
    </row>
    <row r="225" spans="1:8" s="47" customFormat="1" ht="12.75">
      <c r="A225" s="34"/>
      <c r="B225" s="46"/>
      <c r="C225" s="44"/>
      <c r="D225" s="45"/>
      <c r="E225" s="45"/>
      <c r="F225" s="45"/>
      <c r="G225" s="45"/>
      <c r="H225" s="45"/>
    </row>
    <row r="226" spans="1:8" s="47" customFormat="1" ht="12.75">
      <c r="A226" s="34"/>
      <c r="B226" s="46"/>
      <c r="C226" s="44"/>
      <c r="D226" s="45"/>
      <c r="E226" s="45"/>
      <c r="F226" s="45"/>
      <c r="G226" s="45"/>
      <c r="H226" s="45"/>
    </row>
    <row r="227" spans="1:8" s="47" customFormat="1" ht="12.75">
      <c r="A227" s="34"/>
      <c r="B227" s="46"/>
      <c r="C227" s="44"/>
      <c r="D227" s="45"/>
      <c r="E227" s="45"/>
      <c r="F227" s="45"/>
      <c r="G227" s="45"/>
      <c r="H227" s="45"/>
    </row>
    <row r="228" spans="1:8" s="47" customFormat="1" ht="12.75">
      <c r="A228" s="34"/>
      <c r="B228" s="46"/>
      <c r="C228" s="44"/>
      <c r="D228" s="45"/>
      <c r="E228" s="45"/>
      <c r="F228" s="45"/>
      <c r="G228" s="45"/>
      <c r="H228" s="45"/>
    </row>
    <row r="229" spans="1:8" s="47" customFormat="1" ht="12.75">
      <c r="A229" s="34"/>
      <c r="B229" s="46"/>
      <c r="C229" s="44"/>
      <c r="D229" s="45"/>
      <c r="E229" s="45"/>
      <c r="F229" s="45"/>
      <c r="G229" s="45"/>
      <c r="H229" s="45"/>
    </row>
    <row r="230" spans="1:8" s="47" customFormat="1" ht="12.75">
      <c r="A230" s="34"/>
      <c r="B230" s="46"/>
      <c r="C230" s="44"/>
      <c r="D230" s="45"/>
      <c r="E230" s="45"/>
      <c r="F230" s="45"/>
      <c r="G230" s="45"/>
      <c r="H230" s="45"/>
    </row>
    <row r="231" spans="1:8" s="47" customFormat="1" ht="12.75">
      <c r="A231" s="34"/>
      <c r="B231" s="46"/>
      <c r="C231" s="44"/>
      <c r="D231" s="45"/>
      <c r="E231" s="45"/>
      <c r="F231" s="45"/>
      <c r="G231" s="45"/>
      <c r="H231" s="45"/>
    </row>
    <row r="232" spans="1:8" s="47" customFormat="1" ht="12.75">
      <c r="A232" s="34"/>
      <c r="B232" s="46"/>
      <c r="C232" s="44"/>
      <c r="D232" s="45"/>
      <c r="E232" s="45"/>
      <c r="F232" s="45"/>
      <c r="G232" s="45"/>
      <c r="H232" s="45"/>
    </row>
    <row r="233" spans="1:8" s="47" customFormat="1" ht="12.75">
      <c r="A233" s="34"/>
      <c r="B233" s="46"/>
      <c r="C233" s="44"/>
      <c r="D233" s="45"/>
      <c r="E233" s="45"/>
      <c r="F233" s="45"/>
      <c r="G233" s="45"/>
      <c r="H233" s="45"/>
    </row>
    <row r="234" spans="1:8" s="47" customFormat="1" ht="12.75">
      <c r="A234" s="34"/>
      <c r="B234" s="46"/>
      <c r="C234" s="44"/>
      <c r="D234" s="45"/>
      <c r="E234" s="45"/>
      <c r="F234" s="45"/>
      <c r="G234" s="45"/>
      <c r="H234" s="45"/>
    </row>
    <row r="235" spans="1:8" s="47" customFormat="1" ht="12.75">
      <c r="A235" s="34"/>
      <c r="B235" s="46"/>
      <c r="C235" s="44"/>
      <c r="D235" s="45"/>
      <c r="E235" s="45"/>
      <c r="F235" s="45"/>
      <c r="G235" s="45"/>
      <c r="H235" s="45"/>
    </row>
    <row r="236" spans="1:8" s="47" customFormat="1" ht="12.75">
      <c r="A236" s="34"/>
      <c r="B236" s="46"/>
      <c r="C236" s="44"/>
      <c r="D236" s="45"/>
      <c r="E236" s="45"/>
      <c r="F236" s="45"/>
      <c r="G236" s="45"/>
      <c r="H236" s="45"/>
    </row>
    <row r="237" spans="1:8" s="47" customFormat="1" ht="12.75">
      <c r="A237" s="34"/>
      <c r="B237" s="46"/>
      <c r="C237" s="44"/>
      <c r="D237" s="45"/>
      <c r="E237" s="45"/>
      <c r="F237" s="45"/>
      <c r="G237" s="45"/>
      <c r="H237" s="45"/>
    </row>
    <row r="238" spans="1:8" s="47" customFormat="1" ht="12.75">
      <c r="A238" s="34"/>
      <c r="B238" s="46"/>
      <c r="C238" s="44"/>
      <c r="D238" s="45"/>
      <c r="E238" s="45"/>
      <c r="F238" s="45"/>
      <c r="G238" s="45"/>
      <c r="H238" s="45"/>
    </row>
    <row r="239" spans="1:8" s="47" customFormat="1" ht="12.75">
      <c r="A239" s="34"/>
      <c r="B239" s="46"/>
      <c r="C239" s="44"/>
      <c r="D239" s="45"/>
      <c r="E239" s="45"/>
      <c r="F239" s="45"/>
      <c r="G239" s="45"/>
      <c r="H239" s="45"/>
    </row>
    <row r="240" spans="1:223" ht="12.75">
      <c r="A240" s="34"/>
      <c r="B240" s="46"/>
      <c r="C240" s="44"/>
      <c r="D240" s="45"/>
      <c r="E240" s="45"/>
      <c r="F240" s="45"/>
      <c r="G240" s="45"/>
      <c r="H240" s="45"/>
      <c r="DU240" s="47"/>
      <c r="DV240" s="47"/>
      <c r="DW240" s="47"/>
      <c r="DX240" s="47"/>
      <c r="DY240" s="47"/>
      <c r="DZ240" s="47"/>
      <c r="EA240" s="47"/>
      <c r="EB240" s="47"/>
      <c r="EC240" s="47"/>
      <c r="ED240" s="47"/>
      <c r="EE240" s="47"/>
      <c r="EF240" s="47"/>
      <c r="EG240" s="47"/>
      <c r="EH240" s="47"/>
      <c r="EI240" s="47"/>
      <c r="EJ240" s="47"/>
      <c r="EK240" s="47"/>
      <c r="EL240" s="47"/>
      <c r="EM240" s="47"/>
      <c r="EN240" s="47"/>
      <c r="EO240" s="47"/>
      <c r="EP240" s="47"/>
      <c r="EQ240" s="47"/>
      <c r="ER240" s="47"/>
      <c r="ES240" s="47"/>
      <c r="ET240" s="47"/>
      <c r="EU240" s="47"/>
      <c r="EV240" s="47"/>
      <c r="EW240" s="47"/>
      <c r="EX240" s="47"/>
      <c r="EY240" s="47"/>
      <c r="EZ240" s="47"/>
      <c r="FA240" s="47"/>
      <c r="FB240" s="47"/>
      <c r="FC240" s="47"/>
      <c r="FD240" s="47"/>
      <c r="FE240" s="47"/>
      <c r="FF240" s="47"/>
      <c r="FG240" s="47"/>
      <c r="FH240" s="47"/>
      <c r="FI240" s="47"/>
      <c r="FJ240" s="47"/>
      <c r="FK240" s="47"/>
      <c r="FL240" s="47"/>
      <c r="FM240" s="47"/>
      <c r="FN240" s="47"/>
      <c r="FO240" s="47"/>
      <c r="FP240" s="47"/>
      <c r="FQ240" s="47"/>
      <c r="FR240" s="47"/>
      <c r="FS240" s="47"/>
      <c r="FT240" s="47"/>
      <c r="FU240" s="47"/>
      <c r="FV240" s="47"/>
      <c r="FW240" s="47"/>
      <c r="FX240" s="47"/>
      <c r="FY240" s="47"/>
      <c r="FZ240" s="47"/>
      <c r="GA240" s="47"/>
      <c r="GB240" s="47"/>
      <c r="GC240" s="47"/>
      <c r="GD240" s="47"/>
      <c r="GE240" s="47"/>
      <c r="GF240" s="47"/>
      <c r="GG240" s="47"/>
      <c r="GH240" s="47"/>
      <c r="GI240" s="47"/>
      <c r="GJ240" s="47"/>
      <c r="GK240" s="47"/>
      <c r="GL240" s="47"/>
      <c r="GM240" s="47"/>
      <c r="GN240" s="47"/>
      <c r="GO240" s="47"/>
      <c r="GP240" s="47"/>
      <c r="GQ240" s="47"/>
      <c r="GR240" s="47"/>
      <c r="GS240" s="47"/>
      <c r="GT240" s="47"/>
      <c r="GU240" s="47"/>
      <c r="GV240" s="47"/>
      <c r="GW240" s="47"/>
      <c r="GX240" s="47"/>
      <c r="GY240" s="47"/>
      <c r="GZ240" s="47"/>
      <c r="HA240" s="47"/>
      <c r="HB240" s="47"/>
      <c r="HC240" s="47"/>
      <c r="HD240" s="47"/>
      <c r="HE240" s="47"/>
      <c r="HF240" s="47"/>
      <c r="HG240" s="47"/>
      <c r="HH240" s="47"/>
      <c r="HI240" s="47"/>
      <c r="HJ240" s="47"/>
      <c r="HK240" s="47"/>
      <c r="HL240" s="47"/>
      <c r="HM240" s="47"/>
      <c r="HN240" s="47"/>
      <c r="HO240" s="47"/>
    </row>
    <row r="241" spans="1:223" ht="12.75">
      <c r="A241" s="34"/>
      <c r="B241" s="46"/>
      <c r="C241" s="44"/>
      <c r="D241" s="45"/>
      <c r="E241" s="45"/>
      <c r="F241" s="45"/>
      <c r="G241" s="45"/>
      <c r="H241" s="45"/>
      <c r="DU241" s="47"/>
      <c r="DV241" s="47"/>
      <c r="DW241" s="47"/>
      <c r="DX241" s="47"/>
      <c r="DY241" s="47"/>
      <c r="DZ241" s="47"/>
      <c r="EA241" s="47"/>
      <c r="EB241" s="47"/>
      <c r="EC241" s="47"/>
      <c r="ED241" s="47"/>
      <c r="EE241" s="47"/>
      <c r="EF241" s="47"/>
      <c r="EG241" s="47"/>
      <c r="EH241" s="47"/>
      <c r="EI241" s="47"/>
      <c r="EJ241" s="47"/>
      <c r="EK241" s="47"/>
      <c r="EL241" s="47"/>
      <c r="EM241" s="47"/>
      <c r="EN241" s="47"/>
      <c r="EO241" s="47"/>
      <c r="EP241" s="47"/>
      <c r="EQ241" s="47"/>
      <c r="ER241" s="47"/>
      <c r="ES241" s="47"/>
      <c r="ET241" s="47"/>
      <c r="EU241" s="47"/>
      <c r="EV241" s="47"/>
      <c r="EW241" s="47"/>
      <c r="EX241" s="47"/>
      <c r="EY241" s="47"/>
      <c r="EZ241" s="47"/>
      <c r="FA241" s="47"/>
      <c r="FB241" s="47"/>
      <c r="FC241" s="47"/>
      <c r="FD241" s="47"/>
      <c r="FE241" s="47"/>
      <c r="FF241" s="47"/>
      <c r="FG241" s="47"/>
      <c r="FH241" s="47"/>
      <c r="FI241" s="47"/>
      <c r="FJ241" s="47"/>
      <c r="FK241" s="47"/>
      <c r="FL241" s="47"/>
      <c r="FM241" s="47"/>
      <c r="FN241" s="47"/>
      <c r="FO241" s="47"/>
      <c r="FP241" s="47"/>
      <c r="FQ241" s="47"/>
      <c r="FR241" s="47"/>
      <c r="FS241" s="47"/>
      <c r="FT241" s="47"/>
      <c r="FU241" s="47"/>
      <c r="FV241" s="47"/>
      <c r="FW241" s="47"/>
      <c r="FX241" s="47"/>
      <c r="FY241" s="47"/>
      <c r="FZ241" s="47"/>
      <c r="GA241" s="47"/>
      <c r="GB241" s="47"/>
      <c r="GC241" s="47"/>
      <c r="GD241" s="47"/>
      <c r="GE241" s="47"/>
      <c r="GF241" s="47"/>
      <c r="GG241" s="47"/>
      <c r="GH241" s="47"/>
      <c r="GI241" s="47"/>
      <c r="GJ241" s="47"/>
      <c r="GK241" s="47"/>
      <c r="GL241" s="47"/>
      <c r="GM241" s="47"/>
      <c r="GN241" s="47"/>
      <c r="GO241" s="47"/>
      <c r="GP241" s="47"/>
      <c r="GQ241" s="47"/>
      <c r="GR241" s="47"/>
      <c r="GS241" s="47"/>
      <c r="GT241" s="47"/>
      <c r="GU241" s="47"/>
      <c r="GV241" s="47"/>
      <c r="GW241" s="47"/>
      <c r="GX241" s="47"/>
      <c r="GY241" s="47"/>
      <c r="GZ241" s="47"/>
      <c r="HA241" s="47"/>
      <c r="HB241" s="47"/>
      <c r="HC241" s="47"/>
      <c r="HD241" s="47"/>
      <c r="HE241" s="47"/>
      <c r="HF241" s="47"/>
      <c r="HG241" s="47"/>
      <c r="HH241" s="47"/>
      <c r="HI241" s="47"/>
      <c r="HJ241" s="47"/>
      <c r="HK241" s="47"/>
      <c r="HL241" s="47"/>
      <c r="HM241" s="47"/>
      <c r="HN241" s="47"/>
      <c r="HO241" s="47"/>
    </row>
    <row r="242" spans="1:223" ht="12.75">
      <c r="A242" s="34"/>
      <c r="B242" s="46"/>
      <c r="C242" s="44"/>
      <c r="D242" s="45"/>
      <c r="E242" s="45"/>
      <c r="F242" s="45"/>
      <c r="G242" s="45"/>
      <c r="H242" s="45"/>
      <c r="DU242" s="47"/>
      <c r="DV242" s="47"/>
      <c r="DW242" s="47"/>
      <c r="DX242" s="47"/>
      <c r="DY242" s="47"/>
      <c r="DZ242" s="47"/>
      <c r="EA242" s="47"/>
      <c r="EB242" s="47"/>
      <c r="EC242" s="47"/>
      <c r="ED242" s="47"/>
      <c r="EE242" s="47"/>
      <c r="EF242" s="47"/>
      <c r="EG242" s="47"/>
      <c r="EH242" s="47"/>
      <c r="EI242" s="47"/>
      <c r="EJ242" s="47"/>
      <c r="EK242" s="47"/>
      <c r="EL242" s="47"/>
      <c r="EM242" s="47"/>
      <c r="EN242" s="47"/>
      <c r="EO242" s="47"/>
      <c r="EP242" s="47"/>
      <c r="EQ242" s="47"/>
      <c r="ER242" s="47"/>
      <c r="ES242" s="47"/>
      <c r="ET242" s="47"/>
      <c r="EU242" s="47"/>
      <c r="EV242" s="47"/>
      <c r="EW242" s="47"/>
      <c r="EX242" s="47"/>
      <c r="EY242" s="47"/>
      <c r="EZ242" s="47"/>
      <c r="FA242" s="47"/>
      <c r="FB242" s="47"/>
      <c r="FC242" s="47"/>
      <c r="FD242" s="47"/>
      <c r="FE242" s="47"/>
      <c r="FF242" s="47"/>
      <c r="FG242" s="47"/>
      <c r="FH242" s="47"/>
      <c r="FI242" s="47"/>
      <c r="FJ242" s="47"/>
      <c r="FK242" s="47"/>
      <c r="FL242" s="47"/>
      <c r="FM242" s="47"/>
      <c r="FN242" s="47"/>
      <c r="FO242" s="47"/>
      <c r="FP242" s="47"/>
      <c r="FQ242" s="47"/>
      <c r="FR242" s="47"/>
      <c r="FS242" s="47"/>
      <c r="FT242" s="47"/>
      <c r="FU242" s="47"/>
      <c r="FV242" s="47"/>
      <c r="FW242" s="47"/>
      <c r="FX242" s="47"/>
      <c r="FY242" s="47"/>
      <c r="FZ242" s="47"/>
      <c r="GA242" s="47"/>
      <c r="GB242" s="47"/>
      <c r="GC242" s="47"/>
      <c r="GD242" s="47"/>
      <c r="GE242" s="47"/>
      <c r="GF242" s="47"/>
      <c r="GG242" s="47"/>
      <c r="GH242" s="47"/>
      <c r="GI242" s="47"/>
      <c r="GJ242" s="47"/>
      <c r="GK242" s="47"/>
      <c r="GL242" s="47"/>
      <c r="GM242" s="47"/>
      <c r="GN242" s="47"/>
      <c r="GO242" s="47"/>
      <c r="GP242" s="47"/>
      <c r="GQ242" s="47"/>
      <c r="GR242" s="47"/>
      <c r="GS242" s="47"/>
      <c r="GT242" s="47"/>
      <c r="GU242" s="47"/>
      <c r="GV242" s="47"/>
      <c r="GW242" s="47"/>
      <c r="GX242" s="47"/>
      <c r="GY242" s="47"/>
      <c r="GZ242" s="47"/>
      <c r="HA242" s="47"/>
      <c r="HB242" s="47"/>
      <c r="HC242" s="47"/>
      <c r="HD242" s="47"/>
      <c r="HE242" s="47"/>
      <c r="HF242" s="47"/>
      <c r="HG242" s="47"/>
      <c r="HH242" s="47"/>
      <c r="HI242" s="47"/>
      <c r="HJ242" s="47"/>
      <c r="HK242" s="47"/>
      <c r="HL242" s="47"/>
      <c r="HM242" s="47"/>
      <c r="HN242" s="47"/>
      <c r="HO242" s="47"/>
    </row>
    <row r="243" spans="1:223" ht="12.75">
      <c r="A243" s="34"/>
      <c r="B243" s="46"/>
      <c r="C243" s="44"/>
      <c r="D243" s="45"/>
      <c r="E243" s="45"/>
      <c r="F243" s="45"/>
      <c r="G243" s="45"/>
      <c r="H243" s="45"/>
      <c r="DU243" s="47"/>
      <c r="DV243" s="47"/>
      <c r="DW243" s="47"/>
      <c r="DX243" s="47"/>
      <c r="DY243" s="47"/>
      <c r="DZ243" s="47"/>
      <c r="EA243" s="47"/>
      <c r="EB243" s="47"/>
      <c r="EC243" s="47"/>
      <c r="ED243" s="47"/>
      <c r="EE243" s="47"/>
      <c r="EF243" s="47"/>
      <c r="EG243" s="47"/>
      <c r="EH243" s="47"/>
      <c r="EI243" s="47"/>
      <c r="EJ243" s="47"/>
      <c r="EK243" s="47"/>
      <c r="EL243" s="47"/>
      <c r="EM243" s="47"/>
      <c r="EN243" s="47"/>
      <c r="EO243" s="47"/>
      <c r="EP243" s="47"/>
      <c r="EQ243" s="47"/>
      <c r="ER243" s="47"/>
      <c r="ES243" s="47"/>
      <c r="ET243" s="47"/>
      <c r="EU243" s="47"/>
      <c r="EV243" s="47"/>
      <c r="EW243" s="47"/>
      <c r="EX243" s="47"/>
      <c r="EY243" s="47"/>
      <c r="EZ243" s="47"/>
      <c r="FA243" s="47"/>
      <c r="FB243" s="47"/>
      <c r="FC243" s="47"/>
      <c r="FD243" s="47"/>
      <c r="FE243" s="47"/>
      <c r="FF243" s="47"/>
      <c r="FG243" s="47"/>
      <c r="FH243" s="47"/>
      <c r="FI243" s="47"/>
      <c r="FJ243" s="47"/>
      <c r="FK243" s="47"/>
      <c r="FL243" s="47"/>
      <c r="FM243" s="47"/>
      <c r="FN243" s="47"/>
      <c r="FO243" s="47"/>
      <c r="FP243" s="47"/>
      <c r="FQ243" s="47"/>
      <c r="FR243" s="47"/>
      <c r="FS243" s="47"/>
      <c r="FT243" s="47"/>
      <c r="FU243" s="47"/>
      <c r="FV243" s="47"/>
      <c r="FW243" s="47"/>
      <c r="FX243" s="47"/>
      <c r="FY243" s="47"/>
      <c r="FZ243" s="47"/>
      <c r="GA243" s="47"/>
      <c r="GB243" s="47"/>
      <c r="GC243" s="47"/>
      <c r="GD243" s="47"/>
      <c r="GE243" s="47"/>
      <c r="GF243" s="47"/>
      <c r="GG243" s="47"/>
      <c r="GH243" s="47"/>
      <c r="GI243" s="47"/>
      <c r="GJ243" s="47"/>
      <c r="GK243" s="47"/>
      <c r="GL243" s="47"/>
      <c r="GM243" s="47"/>
      <c r="GN243" s="47"/>
      <c r="GO243" s="47"/>
      <c r="GP243" s="47"/>
      <c r="GQ243" s="47"/>
      <c r="GR243" s="47"/>
      <c r="GS243" s="47"/>
      <c r="GT243" s="47"/>
      <c r="GU243" s="47"/>
      <c r="GV243" s="47"/>
      <c r="GW243" s="47"/>
      <c r="GX243" s="47"/>
      <c r="GY243" s="47"/>
      <c r="GZ243" s="47"/>
      <c r="HA243" s="47"/>
      <c r="HB243" s="47"/>
      <c r="HC243" s="47"/>
      <c r="HD243" s="47"/>
      <c r="HE243" s="47"/>
      <c r="HF243" s="47"/>
      <c r="HG243" s="47"/>
      <c r="HH243" s="47"/>
      <c r="HI243" s="47"/>
      <c r="HJ243" s="47"/>
      <c r="HK243" s="47"/>
      <c r="HL243" s="47"/>
      <c r="HM243" s="47"/>
      <c r="HN243" s="47"/>
      <c r="HO243" s="47"/>
    </row>
    <row r="244" spans="1:223" ht="12.75">
      <c r="A244" s="34"/>
      <c r="B244" s="46"/>
      <c r="C244" s="44"/>
      <c r="D244" s="45"/>
      <c r="E244" s="45"/>
      <c r="F244" s="45"/>
      <c r="G244" s="45"/>
      <c r="H244" s="45"/>
      <c r="DU244" s="47"/>
      <c r="DV244" s="47"/>
      <c r="DW244" s="47"/>
      <c r="DX244" s="47"/>
      <c r="DY244" s="47"/>
      <c r="DZ244" s="47"/>
      <c r="EA244" s="47"/>
      <c r="EB244" s="47"/>
      <c r="EC244" s="47"/>
      <c r="ED244" s="47"/>
      <c r="EE244" s="47"/>
      <c r="EF244" s="47"/>
      <c r="EG244" s="47"/>
      <c r="EH244" s="47"/>
      <c r="EI244" s="47"/>
      <c r="EJ244" s="47"/>
      <c r="EK244" s="47"/>
      <c r="EL244" s="47"/>
      <c r="EM244" s="47"/>
      <c r="EN244" s="47"/>
      <c r="EO244" s="47"/>
      <c r="EP244" s="47"/>
      <c r="EQ244" s="47"/>
      <c r="ER244" s="47"/>
      <c r="ES244" s="47"/>
      <c r="ET244" s="47"/>
      <c r="EU244" s="47"/>
      <c r="EV244" s="47"/>
      <c r="EW244" s="47"/>
      <c r="EX244" s="47"/>
      <c r="EY244" s="47"/>
      <c r="EZ244" s="47"/>
      <c r="FA244" s="47"/>
      <c r="FB244" s="47"/>
      <c r="FC244" s="47"/>
      <c r="FD244" s="47"/>
      <c r="FE244" s="47"/>
      <c r="FF244" s="47"/>
      <c r="FG244" s="47"/>
      <c r="FH244" s="47"/>
      <c r="FI244" s="47"/>
      <c r="FJ244" s="47"/>
      <c r="FK244" s="47"/>
      <c r="FL244" s="47"/>
      <c r="FM244" s="47"/>
      <c r="FN244" s="47"/>
      <c r="FO244" s="47"/>
      <c r="FP244" s="47"/>
      <c r="FQ244" s="47"/>
      <c r="FR244" s="47"/>
      <c r="FS244" s="47"/>
      <c r="FT244" s="47"/>
      <c r="FU244" s="47"/>
      <c r="FV244" s="47"/>
      <c r="FW244" s="47"/>
      <c r="FX244" s="47"/>
      <c r="FY244" s="47"/>
      <c r="FZ244" s="47"/>
      <c r="GA244" s="47"/>
      <c r="GB244" s="47"/>
      <c r="GC244" s="47"/>
      <c r="GD244" s="47"/>
      <c r="GE244" s="47"/>
      <c r="GF244" s="47"/>
      <c r="GG244" s="47"/>
      <c r="GH244" s="47"/>
      <c r="GI244" s="47"/>
      <c r="GJ244" s="47"/>
      <c r="GK244" s="47"/>
      <c r="GL244" s="47"/>
      <c r="GM244" s="47"/>
      <c r="GN244" s="47"/>
      <c r="GO244" s="47"/>
      <c r="GP244" s="47"/>
      <c r="GQ244" s="47"/>
      <c r="GR244" s="47"/>
      <c r="GS244" s="47"/>
      <c r="GT244" s="47"/>
      <c r="GU244" s="47"/>
      <c r="GV244" s="47"/>
      <c r="GW244" s="47"/>
      <c r="GX244" s="47"/>
      <c r="GY244" s="47"/>
      <c r="GZ244" s="47"/>
      <c r="HA244" s="47"/>
      <c r="HB244" s="47"/>
      <c r="HC244" s="47"/>
      <c r="HD244" s="47"/>
      <c r="HE244" s="47"/>
      <c r="HF244" s="47"/>
      <c r="HG244" s="47"/>
      <c r="HH244" s="47"/>
      <c r="HI244" s="47"/>
      <c r="HJ244" s="47"/>
      <c r="HK244" s="47"/>
      <c r="HL244" s="47"/>
      <c r="HM244" s="47"/>
      <c r="HN244" s="47"/>
      <c r="HO244" s="47"/>
    </row>
    <row r="245" spans="1:223" ht="12.75">
      <c r="A245" s="34"/>
      <c r="B245" s="46"/>
      <c r="C245" s="44"/>
      <c r="D245" s="45"/>
      <c r="E245" s="45"/>
      <c r="F245" s="45"/>
      <c r="G245" s="45"/>
      <c r="H245" s="45"/>
      <c r="DU245" s="47"/>
      <c r="DV245" s="47"/>
      <c r="DW245" s="47"/>
      <c r="DX245" s="47"/>
      <c r="DY245" s="47"/>
      <c r="DZ245" s="47"/>
      <c r="EA245" s="47"/>
      <c r="EB245" s="47"/>
      <c r="EC245" s="47"/>
      <c r="ED245" s="47"/>
      <c r="EE245" s="47"/>
      <c r="EF245" s="47"/>
      <c r="EG245" s="47"/>
      <c r="EH245" s="47"/>
      <c r="EI245" s="47"/>
      <c r="EJ245" s="47"/>
      <c r="EK245" s="47"/>
      <c r="EL245" s="47"/>
      <c r="EM245" s="47"/>
      <c r="EN245" s="47"/>
      <c r="EO245" s="47"/>
      <c r="EP245" s="47"/>
      <c r="EQ245" s="47"/>
      <c r="ER245" s="47"/>
      <c r="ES245" s="47"/>
      <c r="ET245" s="47"/>
      <c r="EU245" s="47"/>
      <c r="EV245" s="47"/>
      <c r="EW245" s="47"/>
      <c r="EX245" s="47"/>
      <c r="EY245" s="47"/>
      <c r="EZ245" s="47"/>
      <c r="FA245" s="47"/>
      <c r="FB245" s="47"/>
      <c r="FC245" s="47"/>
      <c r="FD245" s="47"/>
      <c r="FE245" s="47"/>
      <c r="FF245" s="47"/>
      <c r="FG245" s="47"/>
      <c r="FH245" s="47"/>
      <c r="FI245" s="47"/>
      <c r="FJ245" s="47"/>
      <c r="FK245" s="47"/>
      <c r="FL245" s="47"/>
      <c r="FM245" s="47"/>
      <c r="FN245" s="47"/>
      <c r="FO245" s="47"/>
      <c r="FP245" s="47"/>
      <c r="FQ245" s="47"/>
      <c r="FR245" s="47"/>
      <c r="FS245" s="47"/>
      <c r="FT245" s="47"/>
      <c r="FU245" s="47"/>
      <c r="FV245" s="47"/>
      <c r="FW245" s="47"/>
      <c r="FX245" s="47"/>
      <c r="FY245" s="47"/>
      <c r="FZ245" s="47"/>
      <c r="GA245" s="47"/>
      <c r="GB245" s="47"/>
      <c r="GC245" s="47"/>
      <c r="GD245" s="47"/>
      <c r="GE245" s="47"/>
      <c r="GF245" s="47"/>
      <c r="GG245" s="47"/>
      <c r="GH245" s="47"/>
      <c r="GI245" s="47"/>
      <c r="GJ245" s="47"/>
      <c r="GK245" s="47"/>
      <c r="GL245" s="47"/>
      <c r="GM245" s="47"/>
      <c r="GN245" s="47"/>
      <c r="GO245" s="47"/>
      <c r="GP245" s="47"/>
      <c r="GQ245" s="47"/>
      <c r="GR245" s="47"/>
      <c r="GS245" s="47"/>
      <c r="GT245" s="47"/>
      <c r="GU245" s="47"/>
      <c r="GV245" s="47"/>
      <c r="GW245" s="47"/>
      <c r="GX245" s="47"/>
      <c r="GY245" s="47"/>
      <c r="GZ245" s="47"/>
      <c r="HA245" s="47"/>
      <c r="HB245" s="47"/>
      <c r="HC245" s="47"/>
      <c r="HD245" s="47"/>
      <c r="HE245" s="47"/>
      <c r="HF245" s="47"/>
      <c r="HG245" s="47"/>
      <c r="HH245" s="47"/>
      <c r="HI245" s="47"/>
      <c r="HJ245" s="47"/>
      <c r="HK245" s="47"/>
      <c r="HL245" s="47"/>
      <c r="HM245" s="47"/>
      <c r="HN245" s="47"/>
      <c r="HO245" s="47"/>
    </row>
    <row r="246" spans="1:223" ht="12.75">
      <c r="A246" s="34"/>
      <c r="B246" s="46"/>
      <c r="C246" s="44"/>
      <c r="D246" s="45"/>
      <c r="E246" s="45"/>
      <c r="F246" s="45"/>
      <c r="G246" s="45"/>
      <c r="H246" s="45"/>
      <c r="DU246" s="47"/>
      <c r="DV246" s="47"/>
      <c r="DW246" s="47"/>
      <c r="DX246" s="47"/>
      <c r="DY246" s="47"/>
      <c r="DZ246" s="47"/>
      <c r="EA246" s="47"/>
      <c r="EB246" s="47"/>
      <c r="EC246" s="47"/>
      <c r="ED246" s="47"/>
      <c r="EE246" s="47"/>
      <c r="EF246" s="47"/>
      <c r="EG246" s="47"/>
      <c r="EH246" s="47"/>
      <c r="EI246" s="47"/>
      <c r="EJ246" s="47"/>
      <c r="EK246" s="47"/>
      <c r="EL246" s="47"/>
      <c r="EM246" s="47"/>
      <c r="EN246" s="47"/>
      <c r="EO246" s="47"/>
      <c r="EP246" s="47"/>
      <c r="EQ246" s="47"/>
      <c r="ER246" s="47"/>
      <c r="ES246" s="47"/>
      <c r="ET246" s="47"/>
      <c r="EU246" s="47"/>
      <c r="EV246" s="47"/>
      <c r="EW246" s="47"/>
      <c r="EX246" s="47"/>
      <c r="EY246" s="47"/>
      <c r="EZ246" s="47"/>
      <c r="FA246" s="47"/>
      <c r="FB246" s="47"/>
      <c r="FC246" s="47"/>
      <c r="FD246" s="47"/>
      <c r="FE246" s="47"/>
      <c r="FF246" s="47"/>
      <c r="FG246" s="47"/>
      <c r="FH246" s="47"/>
      <c r="FI246" s="47"/>
      <c r="FJ246" s="47"/>
      <c r="FK246" s="47"/>
      <c r="FL246" s="47"/>
      <c r="FM246" s="47"/>
      <c r="FN246" s="47"/>
      <c r="FO246" s="47"/>
      <c r="FP246" s="47"/>
      <c r="FQ246" s="47"/>
      <c r="FR246" s="47"/>
      <c r="FS246" s="47"/>
      <c r="FT246" s="47"/>
      <c r="FU246" s="47"/>
      <c r="FV246" s="47"/>
      <c r="FW246" s="47"/>
      <c r="FX246" s="47"/>
      <c r="FY246" s="47"/>
      <c r="FZ246" s="47"/>
      <c r="GA246" s="47"/>
      <c r="GB246" s="47"/>
      <c r="GC246" s="47"/>
      <c r="GD246" s="47"/>
      <c r="GE246" s="47"/>
      <c r="GF246" s="47"/>
      <c r="GG246" s="47"/>
      <c r="GH246" s="47"/>
      <c r="GI246" s="47"/>
      <c r="GJ246" s="47"/>
      <c r="GK246" s="47"/>
      <c r="GL246" s="47"/>
      <c r="GM246" s="47"/>
      <c r="GN246" s="47"/>
      <c r="GO246" s="47"/>
      <c r="GP246" s="47"/>
      <c r="GQ246" s="47"/>
      <c r="GR246" s="47"/>
      <c r="GS246" s="47"/>
      <c r="GT246" s="47"/>
      <c r="GU246" s="47"/>
      <c r="GV246" s="47"/>
      <c r="GW246" s="47"/>
      <c r="GX246" s="47"/>
      <c r="GY246" s="47"/>
      <c r="GZ246" s="47"/>
      <c r="HA246" s="47"/>
      <c r="HB246" s="47"/>
      <c r="HC246" s="47"/>
      <c r="HD246" s="47"/>
      <c r="HE246" s="47"/>
      <c r="HF246" s="47"/>
      <c r="HG246" s="47"/>
      <c r="HH246" s="47"/>
      <c r="HI246" s="47"/>
      <c r="HJ246" s="47"/>
      <c r="HK246" s="47"/>
      <c r="HL246" s="47"/>
      <c r="HM246" s="47"/>
      <c r="HN246" s="47"/>
      <c r="HO246" s="47"/>
    </row>
    <row r="247" spans="1:223" ht="12.75">
      <c r="A247" s="34"/>
      <c r="B247" s="46"/>
      <c r="C247" s="44"/>
      <c r="D247" s="45"/>
      <c r="E247" s="45"/>
      <c r="F247" s="45"/>
      <c r="G247" s="45"/>
      <c r="H247" s="45"/>
      <c r="DU247" s="47"/>
      <c r="DV247" s="47"/>
      <c r="DW247" s="47"/>
      <c r="DX247" s="47"/>
      <c r="DY247" s="47"/>
      <c r="DZ247" s="47"/>
      <c r="EA247" s="47"/>
      <c r="EB247" s="47"/>
      <c r="EC247" s="47"/>
      <c r="ED247" s="47"/>
      <c r="EE247" s="47"/>
      <c r="EF247" s="47"/>
      <c r="EG247" s="47"/>
      <c r="EH247" s="47"/>
      <c r="EI247" s="47"/>
      <c r="EJ247" s="47"/>
      <c r="EK247" s="47"/>
      <c r="EL247" s="47"/>
      <c r="EM247" s="47"/>
      <c r="EN247" s="47"/>
      <c r="EO247" s="47"/>
      <c r="EP247" s="47"/>
      <c r="EQ247" s="47"/>
      <c r="ER247" s="47"/>
      <c r="ES247" s="47"/>
      <c r="ET247" s="47"/>
      <c r="EU247" s="47"/>
      <c r="EV247" s="47"/>
      <c r="EW247" s="47"/>
      <c r="EX247" s="47"/>
      <c r="EY247" s="47"/>
      <c r="EZ247" s="47"/>
      <c r="FA247" s="47"/>
      <c r="FB247" s="47"/>
      <c r="FC247" s="47"/>
      <c r="FD247" s="47"/>
      <c r="FE247" s="47"/>
      <c r="FF247" s="47"/>
      <c r="FG247" s="47"/>
      <c r="FH247" s="47"/>
      <c r="FI247" s="47"/>
      <c r="FJ247" s="47"/>
      <c r="FK247" s="47"/>
      <c r="FL247" s="47"/>
      <c r="FM247" s="47"/>
      <c r="FN247" s="47"/>
      <c r="FO247" s="47"/>
      <c r="FP247" s="47"/>
      <c r="FQ247" s="47"/>
      <c r="FR247" s="47"/>
      <c r="FS247" s="47"/>
      <c r="FT247" s="47"/>
      <c r="FU247" s="47"/>
      <c r="FV247" s="47"/>
      <c r="FW247" s="47"/>
      <c r="FX247" s="47"/>
      <c r="FY247" s="47"/>
      <c r="FZ247" s="47"/>
      <c r="GA247" s="47"/>
      <c r="GB247" s="47"/>
      <c r="GC247" s="47"/>
      <c r="GD247" s="47"/>
      <c r="GE247" s="47"/>
      <c r="GF247" s="47"/>
      <c r="GG247" s="47"/>
      <c r="GH247" s="47"/>
      <c r="GI247" s="47"/>
      <c r="GJ247" s="47"/>
      <c r="GK247" s="47"/>
      <c r="GL247" s="47"/>
      <c r="GM247" s="47"/>
      <c r="GN247" s="47"/>
      <c r="GO247" s="47"/>
      <c r="GP247" s="47"/>
      <c r="GQ247" s="47"/>
      <c r="GR247" s="47"/>
      <c r="GS247" s="47"/>
      <c r="GT247" s="47"/>
      <c r="GU247" s="47"/>
      <c r="GV247" s="47"/>
      <c r="GW247" s="47"/>
      <c r="GX247" s="47"/>
      <c r="GY247" s="47"/>
      <c r="GZ247" s="47"/>
      <c r="HA247" s="47"/>
      <c r="HB247" s="47"/>
      <c r="HC247" s="47"/>
      <c r="HD247" s="47"/>
      <c r="HE247" s="47"/>
      <c r="HF247" s="47"/>
      <c r="HG247" s="47"/>
      <c r="HH247" s="47"/>
      <c r="HI247" s="47"/>
      <c r="HJ247" s="47"/>
      <c r="HK247" s="47"/>
      <c r="HL247" s="47"/>
      <c r="HM247" s="47"/>
      <c r="HN247" s="47"/>
      <c r="HO247" s="47"/>
    </row>
    <row r="248" spans="1:223" ht="12.75">
      <c r="A248" s="34"/>
      <c r="B248" s="46"/>
      <c r="C248" s="44"/>
      <c r="D248" s="45"/>
      <c r="E248" s="45"/>
      <c r="F248" s="45"/>
      <c r="G248" s="45"/>
      <c r="H248" s="45"/>
      <c r="DU248" s="47"/>
      <c r="DV248" s="47"/>
      <c r="DW248" s="47"/>
      <c r="DX248" s="47"/>
      <c r="DY248" s="47"/>
      <c r="DZ248" s="47"/>
      <c r="EA248" s="47"/>
      <c r="EB248" s="47"/>
      <c r="EC248" s="47"/>
      <c r="ED248" s="47"/>
      <c r="EE248" s="47"/>
      <c r="EF248" s="47"/>
      <c r="EG248" s="47"/>
      <c r="EH248" s="47"/>
      <c r="EI248" s="47"/>
      <c r="EJ248" s="47"/>
      <c r="EK248" s="47"/>
      <c r="EL248" s="47"/>
      <c r="EM248" s="47"/>
      <c r="EN248" s="47"/>
      <c r="EO248" s="47"/>
      <c r="EP248" s="47"/>
      <c r="EQ248" s="47"/>
      <c r="ER248" s="47"/>
      <c r="ES248" s="47"/>
      <c r="ET248" s="47"/>
      <c r="EU248" s="47"/>
      <c r="EV248" s="47"/>
      <c r="EW248" s="47"/>
      <c r="EX248" s="47"/>
      <c r="EY248" s="47"/>
      <c r="EZ248" s="47"/>
      <c r="FA248" s="47"/>
      <c r="FB248" s="47"/>
      <c r="FC248" s="47"/>
      <c r="FD248" s="47"/>
      <c r="FE248" s="47"/>
      <c r="FF248" s="47"/>
      <c r="FG248" s="47"/>
      <c r="FH248" s="47"/>
      <c r="FI248" s="47"/>
      <c r="FJ248" s="47"/>
      <c r="FK248" s="47"/>
      <c r="FL248" s="47"/>
      <c r="FM248" s="47"/>
      <c r="FN248" s="47"/>
      <c r="FO248" s="47"/>
      <c r="FP248" s="47"/>
      <c r="FQ248" s="47"/>
      <c r="FR248" s="47"/>
      <c r="FS248" s="47"/>
      <c r="FT248" s="47"/>
      <c r="FU248" s="47"/>
      <c r="FV248" s="47"/>
      <c r="FW248" s="47"/>
      <c r="FX248" s="47"/>
      <c r="FY248" s="47"/>
      <c r="FZ248" s="47"/>
      <c r="GA248" s="47"/>
      <c r="GB248" s="47"/>
      <c r="GC248" s="47"/>
      <c r="GD248" s="47"/>
      <c r="GE248" s="47"/>
      <c r="GF248" s="47"/>
      <c r="GG248" s="47"/>
      <c r="GH248" s="47"/>
      <c r="GI248" s="47"/>
      <c r="GJ248" s="47"/>
      <c r="GK248" s="47"/>
      <c r="GL248" s="47"/>
      <c r="GM248" s="47"/>
      <c r="GN248" s="47"/>
      <c r="GO248" s="47"/>
      <c r="GP248" s="47"/>
      <c r="GQ248" s="47"/>
      <c r="GR248" s="47"/>
      <c r="GS248" s="47"/>
      <c r="GT248" s="47"/>
      <c r="GU248" s="47"/>
      <c r="GV248" s="47"/>
      <c r="GW248" s="47"/>
      <c r="GX248" s="47"/>
      <c r="GY248" s="47"/>
      <c r="GZ248" s="47"/>
      <c r="HA248" s="47"/>
      <c r="HB248" s="47"/>
      <c r="HC248" s="47"/>
      <c r="HD248" s="47"/>
      <c r="HE248" s="47"/>
      <c r="HF248" s="47"/>
      <c r="HG248" s="47"/>
      <c r="HH248" s="47"/>
      <c r="HI248" s="47"/>
      <c r="HJ248" s="47"/>
      <c r="HK248" s="47"/>
      <c r="HL248" s="47"/>
      <c r="HM248" s="47"/>
      <c r="HN248" s="47"/>
      <c r="HO248" s="47"/>
    </row>
    <row r="249" spans="1:8" ht="12.75">
      <c r="A249" s="34"/>
      <c r="B249" s="46"/>
      <c r="C249" s="44"/>
      <c r="D249" s="45"/>
      <c r="E249" s="45"/>
      <c r="F249" s="45"/>
      <c r="G249" s="45"/>
      <c r="H249" s="45"/>
    </row>
    <row r="250" spans="1:8" ht="12.75">
      <c r="A250" s="34"/>
      <c r="B250" s="46"/>
      <c r="C250" s="44"/>
      <c r="D250" s="45"/>
      <c r="E250" s="45"/>
      <c r="F250" s="45"/>
      <c r="G250" s="45"/>
      <c r="H250" s="45"/>
    </row>
    <row r="251" spans="1:8" ht="12.75">
      <c r="A251" s="34"/>
      <c r="B251" s="46"/>
      <c r="C251" s="44"/>
      <c r="D251" s="45"/>
      <c r="E251" s="45"/>
      <c r="F251" s="45"/>
      <c r="G251" s="45"/>
      <c r="H251" s="45"/>
    </row>
    <row r="252" spans="1:8" ht="12.75">
      <c r="A252" s="34"/>
      <c r="B252" s="46"/>
      <c r="C252" s="44"/>
      <c r="D252" s="45"/>
      <c r="E252" s="45"/>
      <c r="F252" s="45"/>
      <c r="G252" s="45"/>
      <c r="H252" s="45"/>
    </row>
    <row r="253" spans="1:8" ht="12.75">
      <c r="A253" s="34"/>
      <c r="B253" s="46"/>
      <c r="C253" s="44"/>
      <c r="D253" s="45"/>
      <c r="E253" s="45"/>
      <c r="F253" s="45"/>
      <c r="G253" s="45"/>
      <c r="H253" s="45"/>
    </row>
    <row r="254" spans="1:8" ht="12.75">
      <c r="A254" s="34"/>
      <c r="B254" s="46"/>
      <c r="C254" s="44"/>
      <c r="D254" s="45"/>
      <c r="E254" s="45"/>
      <c r="F254" s="45"/>
      <c r="G254" s="45"/>
      <c r="H254" s="45"/>
    </row>
    <row r="255" spans="1:8" ht="12.75">
      <c r="A255" s="34"/>
      <c r="B255" s="46"/>
      <c r="C255" s="44"/>
      <c r="D255" s="45"/>
      <c r="E255" s="45"/>
      <c r="F255" s="45"/>
      <c r="G255" s="45"/>
      <c r="H255" s="45"/>
    </row>
    <row r="256" spans="1:8" ht="12.75">
      <c r="A256" s="34"/>
      <c r="B256" s="46"/>
      <c r="C256" s="44"/>
      <c r="D256" s="45"/>
      <c r="E256" s="45"/>
      <c r="F256" s="45"/>
      <c r="G256" s="45"/>
      <c r="H256" s="45"/>
    </row>
    <row r="257" spans="1:8" ht="12.75">
      <c r="A257" s="34"/>
      <c r="B257" s="46"/>
      <c r="C257" s="44"/>
      <c r="D257" s="45"/>
      <c r="E257" s="45"/>
      <c r="F257" s="45"/>
      <c r="G257" s="45"/>
      <c r="H257" s="45"/>
    </row>
    <row r="258" spans="1:8" ht="12.75">
      <c r="A258" s="34"/>
      <c r="B258" s="46"/>
      <c r="C258" s="44"/>
      <c r="D258" s="45"/>
      <c r="E258" s="45"/>
      <c r="F258" s="45"/>
      <c r="G258" s="45"/>
      <c r="H258" s="45"/>
    </row>
    <row r="259" spans="1:8" ht="12.75">
      <c r="A259" s="34"/>
      <c r="B259" s="46"/>
      <c r="C259" s="44"/>
      <c r="D259" s="45"/>
      <c r="E259" s="45"/>
      <c r="F259" s="45"/>
      <c r="G259" s="45"/>
      <c r="H259" s="45"/>
    </row>
    <row r="260" spans="1:8" ht="12.75">
      <c r="A260" s="34"/>
      <c r="B260" s="46"/>
      <c r="C260" s="44"/>
      <c r="D260" s="45"/>
      <c r="E260" s="45"/>
      <c r="F260" s="45"/>
      <c r="G260" s="45"/>
      <c r="H260" s="45"/>
    </row>
    <row r="261" spans="1:8" ht="12.75">
      <c r="A261" s="34"/>
      <c r="B261" s="46"/>
      <c r="C261" s="44"/>
      <c r="D261" s="45"/>
      <c r="E261" s="45"/>
      <c r="F261" s="45"/>
      <c r="G261" s="45"/>
      <c r="H261" s="45"/>
    </row>
    <row r="262" spans="1:8" ht="12.75">
      <c r="A262" s="34"/>
      <c r="B262" s="46"/>
      <c r="C262" s="44"/>
      <c r="D262" s="45"/>
      <c r="E262" s="45"/>
      <c r="F262" s="45"/>
      <c r="G262" s="45"/>
      <c r="H262" s="45"/>
    </row>
    <row r="263" spans="1:8" ht="12.75">
      <c r="A263" s="34"/>
      <c r="B263" s="46"/>
      <c r="C263" s="44"/>
      <c r="D263" s="45"/>
      <c r="E263" s="45"/>
      <c r="F263" s="45"/>
      <c r="G263" s="45"/>
      <c r="H263" s="45"/>
    </row>
    <row r="264" spans="1:8" ht="12.75">
      <c r="A264" s="34"/>
      <c r="B264" s="46"/>
      <c r="C264" s="44"/>
      <c r="D264" s="45"/>
      <c r="E264" s="45"/>
      <c r="F264" s="45"/>
      <c r="G264" s="45"/>
      <c r="H264" s="45"/>
    </row>
    <row r="265" spans="1:8" ht="12.75">
      <c r="A265" s="34"/>
      <c r="B265" s="46"/>
      <c r="C265" s="44"/>
      <c r="D265" s="45"/>
      <c r="E265" s="45"/>
      <c r="F265" s="45"/>
      <c r="G265" s="45"/>
      <c r="H265" s="45"/>
    </row>
    <row r="266" spans="1:8" ht="12.75">
      <c r="A266" s="34"/>
      <c r="B266" s="46"/>
      <c r="C266" s="44"/>
      <c r="D266" s="45"/>
      <c r="E266" s="45"/>
      <c r="F266" s="45"/>
      <c r="G266" s="45"/>
      <c r="H266" s="45"/>
    </row>
    <row r="267" spans="1:8" ht="12.75">
      <c r="A267" s="34"/>
      <c r="B267" s="46"/>
      <c r="C267" s="44"/>
      <c r="D267" s="45"/>
      <c r="E267" s="45"/>
      <c r="F267" s="45"/>
      <c r="G267" s="45"/>
      <c r="H267" s="45"/>
    </row>
    <row r="268" spans="1:8" ht="12.75">
      <c r="A268" s="34"/>
      <c r="B268" s="46"/>
      <c r="C268" s="44"/>
      <c r="D268" s="45"/>
      <c r="E268" s="45"/>
      <c r="F268" s="45"/>
      <c r="G268" s="45"/>
      <c r="H268" s="45"/>
    </row>
    <row r="269" spans="1:8" ht="12.75">
      <c r="A269" s="34"/>
      <c r="B269" s="46"/>
      <c r="C269" s="44"/>
      <c r="D269" s="45"/>
      <c r="E269" s="45"/>
      <c r="F269" s="45"/>
      <c r="G269" s="45"/>
      <c r="H269" s="45"/>
    </row>
    <row r="270" spans="1:8" ht="12.75">
      <c r="A270" s="34"/>
      <c r="B270" s="46"/>
      <c r="C270" s="44"/>
      <c r="D270" s="45"/>
      <c r="E270" s="45"/>
      <c r="F270" s="45"/>
      <c r="G270" s="45"/>
      <c r="H270" s="45"/>
    </row>
    <row r="271" spans="1:8" ht="12.75">
      <c r="A271" s="34"/>
      <c r="B271" s="46"/>
      <c r="C271" s="44"/>
      <c r="D271" s="45"/>
      <c r="E271" s="45"/>
      <c r="F271" s="45"/>
      <c r="G271" s="45"/>
      <c r="H271" s="45"/>
    </row>
    <row r="272" spans="1:8" ht="12.75">
      <c r="A272" s="34"/>
      <c r="B272" s="46"/>
      <c r="C272" s="44"/>
      <c r="D272" s="45"/>
      <c r="E272" s="45"/>
      <c r="F272" s="45"/>
      <c r="G272" s="45"/>
      <c r="H272" s="45"/>
    </row>
    <row r="273" spans="1:8" ht="12.75">
      <c r="A273" s="34"/>
      <c r="B273" s="46"/>
      <c r="C273" s="44"/>
      <c r="D273" s="45"/>
      <c r="E273" s="45"/>
      <c r="F273" s="45"/>
      <c r="G273" s="45"/>
      <c r="H273" s="45"/>
    </row>
    <row r="274" spans="1:8" ht="12.75">
      <c r="A274" s="34"/>
      <c r="B274" s="46"/>
      <c r="C274" s="44"/>
      <c r="D274" s="45"/>
      <c r="E274" s="45"/>
      <c r="F274" s="45"/>
      <c r="G274" s="45"/>
      <c r="H274" s="45"/>
    </row>
    <row r="275" spans="1:8" ht="12.75">
      <c r="A275" s="34"/>
      <c r="B275" s="46"/>
      <c r="C275" s="44"/>
      <c r="D275" s="45"/>
      <c r="E275" s="45"/>
      <c r="F275" s="45"/>
      <c r="G275" s="45"/>
      <c r="H275" s="45"/>
    </row>
    <row r="276" spans="1:8" ht="12.75">
      <c r="A276" s="34"/>
      <c r="B276" s="46"/>
      <c r="C276" s="44"/>
      <c r="D276" s="45"/>
      <c r="E276" s="45"/>
      <c r="F276" s="45"/>
      <c r="G276" s="45"/>
      <c r="H276" s="45"/>
    </row>
    <row r="277" spans="1:8" ht="12.75">
      <c r="A277" s="34"/>
      <c r="B277" s="46"/>
      <c r="C277" s="44"/>
      <c r="D277" s="45"/>
      <c r="E277" s="45"/>
      <c r="F277" s="45"/>
      <c r="G277" s="45"/>
      <c r="H277" s="45"/>
    </row>
    <row r="278" spans="1:8" ht="12.75">
      <c r="A278" s="34"/>
      <c r="B278" s="46"/>
      <c r="C278" s="44"/>
      <c r="D278" s="45"/>
      <c r="E278" s="45"/>
      <c r="F278" s="45"/>
      <c r="G278" s="45"/>
      <c r="H278" s="45"/>
    </row>
    <row r="279" spans="1:8" ht="12.75">
      <c r="A279" s="34"/>
      <c r="B279" s="46"/>
      <c r="C279" s="44"/>
      <c r="D279" s="45"/>
      <c r="E279" s="45"/>
      <c r="F279" s="45"/>
      <c r="G279" s="45"/>
      <c r="H279" s="45"/>
    </row>
    <row r="280" spans="1:8" ht="12.75">
      <c r="A280" s="34"/>
      <c r="B280" s="46"/>
      <c r="C280" s="44"/>
      <c r="D280" s="45"/>
      <c r="E280" s="45"/>
      <c r="F280" s="45"/>
      <c r="G280" s="45"/>
      <c r="H280" s="45"/>
    </row>
    <row r="281" spans="1:8" ht="12.75">
      <c r="A281" s="34"/>
      <c r="B281" s="46"/>
      <c r="C281" s="44"/>
      <c r="D281" s="45"/>
      <c r="E281" s="45"/>
      <c r="F281" s="45"/>
      <c r="G281" s="45"/>
      <c r="H281" s="45"/>
    </row>
    <row r="282" spans="1:8" ht="12.75">
      <c r="A282" s="34"/>
      <c r="B282" s="46"/>
      <c r="C282" s="44"/>
      <c r="D282" s="45"/>
      <c r="E282" s="45"/>
      <c r="F282" s="45"/>
      <c r="G282" s="45"/>
      <c r="H282" s="45"/>
    </row>
    <row r="283" spans="1:8" ht="12.75">
      <c r="A283" s="34"/>
      <c r="B283" s="46"/>
      <c r="C283" s="44"/>
      <c r="D283" s="45"/>
      <c r="E283" s="45"/>
      <c r="F283" s="45"/>
      <c r="G283" s="45"/>
      <c r="H283" s="45"/>
    </row>
    <row r="284" spans="1:8" ht="12.75">
      <c r="A284" s="34"/>
      <c r="B284" s="46"/>
      <c r="C284" s="44"/>
      <c r="D284" s="45"/>
      <c r="E284" s="45"/>
      <c r="F284" s="45"/>
      <c r="G284" s="45"/>
      <c r="H284" s="45"/>
    </row>
    <row r="285" spans="1:8" ht="12.75">
      <c r="A285" s="34"/>
      <c r="B285" s="46"/>
      <c r="C285" s="44"/>
      <c r="D285" s="45"/>
      <c r="E285" s="45"/>
      <c r="F285" s="45"/>
      <c r="G285" s="45"/>
      <c r="H285" s="45"/>
    </row>
    <row r="286" spans="1:8" ht="12.75">
      <c r="A286" s="34"/>
      <c r="B286" s="46"/>
      <c r="C286" s="44"/>
      <c r="D286" s="45"/>
      <c r="E286" s="45"/>
      <c r="F286" s="45"/>
      <c r="G286" s="45"/>
      <c r="H286" s="45"/>
    </row>
    <row r="287" spans="1:8" ht="12.75">
      <c r="A287" s="34"/>
      <c r="B287" s="46"/>
      <c r="C287" s="44"/>
      <c r="D287" s="45"/>
      <c r="E287" s="45"/>
      <c r="F287" s="45"/>
      <c r="G287" s="45"/>
      <c r="H287" s="45"/>
    </row>
    <row r="288" spans="1:8" ht="12.75">
      <c r="A288" s="34"/>
      <c r="B288" s="46"/>
      <c r="C288" s="44"/>
      <c r="D288" s="45"/>
      <c r="E288" s="45"/>
      <c r="F288" s="45"/>
      <c r="G288" s="45"/>
      <c r="H288" s="45"/>
    </row>
    <row r="289" spans="1:8" ht="12.75">
      <c r="A289" s="34"/>
      <c r="B289" s="46"/>
      <c r="C289" s="44"/>
      <c r="D289" s="45"/>
      <c r="E289" s="45"/>
      <c r="F289" s="45"/>
      <c r="G289" s="45"/>
      <c r="H289" s="45"/>
    </row>
    <row r="290" spans="1:8" ht="12.75">
      <c r="A290" s="34"/>
      <c r="B290" s="46"/>
      <c r="C290" s="44"/>
      <c r="D290" s="45"/>
      <c r="E290" s="45"/>
      <c r="F290" s="45"/>
      <c r="G290" s="45"/>
      <c r="H290" s="45"/>
    </row>
    <row r="291" spans="1:8" ht="12.75">
      <c r="A291" s="34"/>
      <c r="B291" s="46"/>
      <c r="C291" s="44"/>
      <c r="D291" s="45"/>
      <c r="E291" s="45"/>
      <c r="F291" s="45"/>
      <c r="G291" s="45"/>
      <c r="H291" s="45"/>
    </row>
    <row r="292" spans="1:8" ht="12.75">
      <c r="A292" s="34"/>
      <c r="B292" s="46"/>
      <c r="C292" s="44"/>
      <c r="D292" s="45"/>
      <c r="E292" s="45"/>
      <c r="F292" s="45"/>
      <c r="G292" s="45"/>
      <c r="H292" s="45"/>
    </row>
    <row r="293" spans="1:8" ht="12.75">
      <c r="A293" s="34"/>
      <c r="B293" s="46"/>
      <c r="C293" s="44"/>
      <c r="D293" s="45"/>
      <c r="E293" s="45"/>
      <c r="F293" s="45"/>
      <c r="G293" s="45"/>
      <c r="H293" s="45"/>
    </row>
    <row r="294" spans="1:8" ht="12.75">
      <c r="A294" s="34"/>
      <c r="B294" s="46"/>
      <c r="C294" s="44"/>
      <c r="D294" s="45"/>
      <c r="E294" s="45"/>
      <c r="F294" s="45"/>
      <c r="G294" s="45"/>
      <c r="H294" s="45"/>
    </row>
    <row r="295" spans="1:8" ht="12.75">
      <c r="A295" s="34"/>
      <c r="B295" s="46"/>
      <c r="C295" s="44"/>
      <c r="D295" s="45"/>
      <c r="E295" s="45"/>
      <c r="F295" s="45"/>
      <c r="G295" s="45"/>
      <c r="H295" s="45"/>
    </row>
    <row r="296" spans="1:8" ht="12.75">
      <c r="A296" s="34"/>
      <c r="B296" s="46"/>
      <c r="C296" s="44"/>
      <c r="D296" s="45"/>
      <c r="E296" s="45"/>
      <c r="F296" s="45"/>
      <c r="G296" s="45"/>
      <c r="H296" s="45"/>
    </row>
    <row r="297" spans="1:8" ht="12.75">
      <c r="A297" s="34"/>
      <c r="B297" s="46"/>
      <c r="C297" s="44"/>
      <c r="D297" s="45"/>
      <c r="E297" s="45"/>
      <c r="F297" s="45"/>
      <c r="G297" s="45"/>
      <c r="H297" s="45"/>
    </row>
    <row r="298" spans="1:8" ht="12.75">
      <c r="A298" s="34"/>
      <c r="B298" s="46"/>
      <c r="C298" s="44"/>
      <c r="D298" s="45"/>
      <c r="E298" s="45"/>
      <c r="F298" s="45"/>
      <c r="G298" s="45"/>
      <c r="H298" s="45"/>
    </row>
    <row r="299" spans="1:8" ht="12.75">
      <c r="A299" s="34"/>
      <c r="B299" s="46"/>
      <c r="C299" s="44"/>
      <c r="D299" s="45"/>
      <c r="E299" s="45"/>
      <c r="F299" s="45"/>
      <c r="G299" s="45"/>
      <c r="H299" s="45"/>
    </row>
    <row r="300" spans="1:8" ht="12.75">
      <c r="A300" s="34"/>
      <c r="B300" s="46"/>
      <c r="C300" s="44"/>
      <c r="D300" s="45"/>
      <c r="E300" s="45"/>
      <c r="F300" s="45"/>
      <c r="G300" s="45"/>
      <c r="H300" s="45"/>
    </row>
    <row r="301" spans="1:8" ht="12.75">
      <c r="A301" s="34"/>
      <c r="B301" s="46"/>
      <c r="C301" s="44"/>
      <c r="D301" s="45"/>
      <c r="E301" s="45"/>
      <c r="F301" s="45"/>
      <c r="G301" s="45"/>
      <c r="H301" s="45"/>
    </row>
    <row r="302" spans="1:8" ht="12.75">
      <c r="A302" s="34"/>
      <c r="B302" s="46"/>
      <c r="C302" s="44"/>
      <c r="D302" s="45"/>
      <c r="E302" s="45"/>
      <c r="F302" s="45"/>
      <c r="G302" s="45"/>
      <c r="H302" s="45"/>
    </row>
    <row r="303" spans="1:8" ht="12.75">
      <c r="A303" s="34"/>
      <c r="B303" s="46"/>
      <c r="C303" s="44"/>
      <c r="D303" s="45"/>
      <c r="E303" s="45"/>
      <c r="F303" s="45"/>
      <c r="G303" s="45"/>
      <c r="H303" s="45"/>
    </row>
    <row r="304" spans="1:8" ht="12.75">
      <c r="A304" s="34"/>
      <c r="B304" s="46"/>
      <c r="C304" s="44"/>
      <c r="D304" s="45"/>
      <c r="E304" s="45"/>
      <c r="F304" s="45"/>
      <c r="G304" s="45"/>
      <c r="H304" s="45"/>
    </row>
    <row r="305" spans="1:8" ht="12.75">
      <c r="A305" s="34"/>
      <c r="B305" s="46"/>
      <c r="C305" s="44"/>
      <c r="D305" s="45"/>
      <c r="E305" s="45"/>
      <c r="F305" s="45"/>
      <c r="G305" s="45"/>
      <c r="H305" s="45"/>
    </row>
    <row r="306" spans="1:8" ht="12.75">
      <c r="A306" s="34"/>
      <c r="B306" s="46"/>
      <c r="C306" s="44"/>
      <c r="D306" s="45"/>
      <c r="E306" s="45"/>
      <c r="F306" s="45"/>
      <c r="G306" s="45"/>
      <c r="H306" s="45"/>
    </row>
    <row r="307" spans="1:8" ht="12.75">
      <c r="A307" s="34"/>
      <c r="B307" s="46"/>
      <c r="C307" s="44"/>
      <c r="D307" s="45"/>
      <c r="E307" s="45"/>
      <c r="F307" s="45"/>
      <c r="G307" s="45"/>
      <c r="H307" s="45"/>
    </row>
    <row r="308" spans="1:8" ht="12.75">
      <c r="A308" s="34"/>
      <c r="B308" s="46"/>
      <c r="C308" s="44"/>
      <c r="D308" s="45"/>
      <c r="E308" s="45"/>
      <c r="F308" s="45"/>
      <c r="G308" s="45"/>
      <c r="H308" s="45"/>
    </row>
    <row r="309" spans="1:8" ht="12.75">
      <c r="A309" s="34"/>
      <c r="B309" s="46"/>
      <c r="C309" s="44"/>
      <c r="D309" s="45"/>
      <c r="E309" s="45"/>
      <c r="F309" s="45"/>
      <c r="G309" s="45"/>
      <c r="H309" s="45"/>
    </row>
    <row r="310" spans="1:8" ht="12.75">
      <c r="A310" s="34"/>
      <c r="B310" s="46"/>
      <c r="C310" s="44"/>
      <c r="D310" s="45"/>
      <c r="E310" s="45"/>
      <c r="F310" s="45"/>
      <c r="G310" s="45"/>
      <c r="H310" s="45"/>
    </row>
    <row r="311" spans="1:8" ht="12.75">
      <c r="A311" s="34"/>
      <c r="B311" s="46"/>
      <c r="C311" s="44"/>
      <c r="D311" s="45"/>
      <c r="E311" s="45"/>
      <c r="F311" s="45"/>
      <c r="G311" s="45"/>
      <c r="H311" s="45"/>
    </row>
    <row r="312" spans="1:8" ht="12.75">
      <c r="A312" s="34"/>
      <c r="B312" s="46"/>
      <c r="C312" s="44"/>
      <c r="D312" s="45"/>
      <c r="E312" s="45"/>
      <c r="F312" s="45"/>
      <c r="G312" s="45"/>
      <c r="H312" s="45"/>
    </row>
    <row r="313" spans="1:8" ht="12.75">
      <c r="A313" s="34"/>
      <c r="B313" s="46"/>
      <c r="C313" s="44"/>
      <c r="D313" s="45"/>
      <c r="E313" s="45"/>
      <c r="F313" s="45"/>
      <c r="G313" s="45"/>
      <c r="H313" s="45"/>
    </row>
    <row r="314" spans="1:8" ht="12.75">
      <c r="A314" s="34"/>
      <c r="B314" s="46"/>
      <c r="C314" s="44"/>
      <c r="D314" s="45"/>
      <c r="E314" s="45"/>
      <c r="F314" s="45"/>
      <c r="G314" s="45"/>
      <c r="H314" s="45"/>
    </row>
    <row r="315" spans="1:8" ht="12.75">
      <c r="A315" s="34"/>
      <c r="B315" s="46"/>
      <c r="C315" s="44"/>
      <c r="D315" s="45"/>
      <c r="E315" s="45"/>
      <c r="F315" s="45"/>
      <c r="G315" s="45"/>
      <c r="H315" s="45"/>
    </row>
    <row r="316" spans="1:8" ht="12.75">
      <c r="A316" s="34"/>
      <c r="B316" s="46"/>
      <c r="C316" s="44"/>
      <c r="D316" s="45"/>
      <c r="E316" s="45"/>
      <c r="F316" s="45"/>
      <c r="G316" s="45"/>
      <c r="H316" s="45"/>
    </row>
    <row r="317" spans="1:8" ht="12.75">
      <c r="A317" s="34"/>
      <c r="B317" s="46"/>
      <c r="C317" s="44"/>
      <c r="D317" s="45"/>
      <c r="E317" s="45"/>
      <c r="F317" s="45"/>
      <c r="G317" s="45"/>
      <c r="H317" s="45"/>
    </row>
    <row r="318" spans="1:8" ht="12.75">
      <c r="A318" s="34"/>
      <c r="B318" s="46"/>
      <c r="C318" s="44"/>
      <c r="D318" s="45"/>
      <c r="E318" s="45"/>
      <c r="F318" s="45"/>
      <c r="G318" s="45"/>
      <c r="H318" s="45"/>
    </row>
    <row r="319" spans="1:8" ht="12.75">
      <c r="A319" s="34"/>
      <c r="B319" s="46"/>
      <c r="C319" s="44"/>
      <c r="D319" s="45"/>
      <c r="E319" s="45"/>
      <c r="F319" s="45"/>
      <c r="G319" s="45"/>
      <c r="H319" s="45"/>
    </row>
    <row r="320" spans="1:8" ht="12.75">
      <c r="A320" s="34"/>
      <c r="B320" s="46"/>
      <c r="C320" s="44"/>
      <c r="D320" s="45"/>
      <c r="E320" s="45"/>
      <c r="F320" s="45"/>
      <c r="G320" s="45"/>
      <c r="H320" s="45"/>
    </row>
    <row r="321" spans="1:8" ht="12.75">
      <c r="A321" s="34"/>
      <c r="B321" s="46"/>
      <c r="C321" s="44"/>
      <c r="D321" s="45"/>
      <c r="E321" s="45"/>
      <c r="F321" s="45"/>
      <c r="G321" s="45"/>
      <c r="H321" s="45"/>
    </row>
    <row r="322" spans="1:8" ht="12.75">
      <c r="A322" s="34"/>
      <c r="B322" s="46"/>
      <c r="C322" s="44"/>
      <c r="D322" s="45"/>
      <c r="E322" s="45"/>
      <c r="F322" s="45"/>
      <c r="G322" s="45"/>
      <c r="H322" s="45"/>
    </row>
    <row r="323" spans="1:8" ht="12.75">
      <c r="A323" s="34"/>
      <c r="B323" s="46"/>
      <c r="C323" s="44"/>
      <c r="D323" s="45"/>
      <c r="E323" s="45"/>
      <c r="F323" s="45"/>
      <c r="G323" s="45"/>
      <c r="H323" s="45"/>
    </row>
    <row r="324" spans="1:8" ht="12.75">
      <c r="A324" s="34"/>
      <c r="B324" s="46"/>
      <c r="C324" s="44"/>
      <c r="D324" s="45"/>
      <c r="E324" s="45"/>
      <c r="F324" s="45"/>
      <c r="G324" s="45"/>
      <c r="H324" s="45"/>
    </row>
    <row r="325" spans="1:8" ht="12.75">
      <c r="A325" s="34"/>
      <c r="B325" s="46"/>
      <c r="C325" s="44"/>
      <c r="D325" s="45"/>
      <c r="E325" s="45"/>
      <c r="F325" s="45"/>
      <c r="G325" s="45"/>
      <c r="H325" s="45"/>
    </row>
    <row r="326" spans="1:8" ht="12.75">
      <c r="A326" s="34"/>
      <c r="B326" s="46"/>
      <c r="C326" s="44"/>
      <c r="D326" s="45"/>
      <c r="E326" s="45"/>
      <c r="F326" s="45"/>
      <c r="G326" s="45"/>
      <c r="H326" s="45"/>
    </row>
    <row r="327" spans="1:8" ht="12.75">
      <c r="A327" s="34"/>
      <c r="B327" s="46"/>
      <c r="C327" s="44"/>
      <c r="D327" s="45"/>
      <c r="E327" s="45"/>
      <c r="F327" s="45"/>
      <c r="G327" s="45"/>
      <c r="H327" s="45"/>
    </row>
    <row r="328" spans="1:8" ht="12.75">
      <c r="A328" s="34"/>
      <c r="B328" s="46"/>
      <c r="C328" s="44"/>
      <c r="D328" s="45"/>
      <c r="E328" s="45"/>
      <c r="F328" s="45"/>
      <c r="G328" s="45"/>
      <c r="H328" s="45"/>
    </row>
    <row r="329" spans="1:8" ht="12.75">
      <c r="A329" s="34"/>
      <c r="B329" s="46"/>
      <c r="C329" s="44"/>
      <c r="D329" s="45"/>
      <c r="E329" s="45"/>
      <c r="F329" s="45"/>
      <c r="G329" s="45"/>
      <c r="H329" s="45"/>
    </row>
    <row r="330" spans="1:8" ht="12.75">
      <c r="A330" s="34"/>
      <c r="B330" s="46"/>
      <c r="C330" s="44"/>
      <c r="D330" s="45"/>
      <c r="E330" s="45"/>
      <c r="F330" s="45"/>
      <c r="G330" s="45"/>
      <c r="H330" s="45"/>
    </row>
    <row r="1198" ht="16.5" customHeight="1"/>
  </sheetData>
  <sheetProtection selectLockedCells="1" selectUnlockedCells="1"/>
  <mergeCells count="12">
    <mergeCell ref="A8:A10"/>
    <mergeCell ref="B8:B10"/>
    <mergeCell ref="C8:C10"/>
    <mergeCell ref="B7:F7"/>
    <mergeCell ref="F8:F10"/>
    <mergeCell ref="G8:G10"/>
    <mergeCell ref="C1:G1"/>
    <mergeCell ref="C2:G2"/>
    <mergeCell ref="C3:G3"/>
    <mergeCell ref="D4:G4"/>
    <mergeCell ref="D8:D10"/>
    <mergeCell ref="E8:E10"/>
  </mergeCells>
  <printOptions/>
  <pageMargins left="0" right="0" top="0.3541666666666667" bottom="0.3541666666666667" header="0.5118055555555555" footer="0.5118055555555555"/>
  <pageSetup fitToHeight="6" fitToWidth="1"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2015-01-29T13:19:28Z</cp:lastPrinted>
  <dcterms:created xsi:type="dcterms:W3CDTF">2014-11-07T03:41:26Z</dcterms:created>
  <dcterms:modified xsi:type="dcterms:W3CDTF">2015-01-29T13:22:21Z</dcterms:modified>
  <cp:category/>
  <cp:version/>
  <cp:contentType/>
  <cp:contentStatus/>
</cp:coreProperties>
</file>