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5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Лист1!$A$1:$G$63</definedName>
  </definedNames>
  <calcPr calcId="145621" refMode="R1C1"/>
</workbook>
</file>

<file path=xl/calcChain.xml><?xml version="1.0" encoding="utf-8"?>
<calcChain xmlns="http://schemas.openxmlformats.org/spreadsheetml/2006/main">
  <c r="G58" i="1" l="1"/>
  <c r="G41" i="1" l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40" i="1"/>
  <c r="G32" i="1" l="1"/>
  <c r="G29" i="1"/>
  <c r="G27" i="1"/>
  <c r="G20" i="1"/>
  <c r="G18" i="1" l="1"/>
  <c r="G17" i="1"/>
  <c r="G9" i="1" l="1"/>
  <c r="G11" i="1"/>
  <c r="G12" i="1"/>
  <c r="G13" i="1"/>
  <c r="G14" i="1"/>
  <c r="G15" i="1"/>
  <c r="G22" i="1"/>
  <c r="G33" i="1" s="1"/>
  <c r="G23" i="1"/>
  <c r="G24" i="1"/>
  <c r="G26" i="1"/>
  <c r="G30" i="1"/>
  <c r="G31" i="1"/>
  <c r="G34" i="1" l="1"/>
  <c r="G35" i="1" s="1"/>
  <c r="D63" i="1" l="1"/>
  <c r="D62" i="1"/>
  <c r="G59" i="1"/>
</calcChain>
</file>

<file path=xl/sharedStrings.xml><?xml version="1.0" encoding="utf-8"?>
<sst xmlns="http://schemas.openxmlformats.org/spreadsheetml/2006/main" count="125" uniqueCount="87">
  <si>
    <t>№ п/п</t>
  </si>
  <si>
    <t>Наименование вида работ</t>
  </si>
  <si>
    <t>Единица измерения</t>
  </si>
  <si>
    <t>Объем работ</t>
  </si>
  <si>
    <t>Размер стандартизированной тарифной ставки на текущий календарный год (без НДС)</t>
  </si>
  <si>
    <t>Стоимость работ</t>
  </si>
  <si>
    <t>Сумма НДС</t>
  </si>
  <si>
    <t>ИТОГО с НДС</t>
  </si>
  <si>
    <t>Наименование газового оборудования</t>
  </si>
  <si>
    <t>Стоимость газового оборудования всего</t>
  </si>
  <si>
    <t>Счетчик газа СГВ-МТ-G4-LR/RL</t>
  </si>
  <si>
    <t>Газовая плита DARINA S GM441 001 W, цвет белый</t>
  </si>
  <si>
    <t>Система автоматического контроля загазованности САКЗ-МК-2-1Аi DN 25 ГГ (кзэуг-б Д16Т)</t>
  </si>
  <si>
    <t>Система автоматического контроля загазованности САКЗ-МК-2-1Аi DN 20 ГГ (кзэуг-б Д16Т)</t>
  </si>
  <si>
    <t>Количество отключающих устройств</t>
  </si>
  <si>
    <t>Установка газовой плиты (без учета стоимости оборудования)</t>
  </si>
  <si>
    <t>Адаптер Ду20 сварка шестигр.гайка, комплект</t>
  </si>
  <si>
    <t>Адаптер Ду25 сварка шестигр.гайка, комплект</t>
  </si>
  <si>
    <t>Клапан термозапорный газовый КТЗ 20</t>
  </si>
  <si>
    <t>Клапан термозапорный газовый КТЗ 25</t>
  </si>
  <si>
    <t>Плита комбинированная бытовая Darina 1D1 GM241 008 W</t>
  </si>
  <si>
    <t xml:space="preserve">Плита комбинированная бытовая Darina 1D1 КМ241 311 Х </t>
  </si>
  <si>
    <t>Плита комбинированная бытовая Darina 1Е6 GM 241 019 Bg</t>
  </si>
  <si>
    <t xml:space="preserve">Система автоматического контроля загазованности САКЗ-МК-2-1 Ai DN 15 ГТ (кзэуг-б Д16Т) </t>
  </si>
  <si>
    <t>Счётчик газа ультразвуковой "Принц" G4</t>
  </si>
  <si>
    <t>Фильтр акустический ФА-1.1 бытового счетчика</t>
  </si>
  <si>
    <t>Шкаф для прибора учета газа</t>
  </si>
  <si>
    <t>Шкаф для прибора учета газа без задней стенки</t>
  </si>
  <si>
    <t>Шкаф ПРИНЦ/ГРАНД универсальный</t>
  </si>
  <si>
    <t>в том числе:</t>
  </si>
  <si>
    <t xml:space="preserve">Расчет стоимости работ
по газификации индивидуального домовладения, выполненный в 
соответствии со стандартизированными тарифными ставками, используемыми газораспределительными организациями Ленинградской области для определения размера платы за технологическое присоединение к сети газораспределения внутри границ земельного участка собственника домовладения, установленными органом исполнительной власти Ленинградской области в области государственного регулирования цен (тарифов)
</t>
  </si>
  <si>
    <t>Итого без НДС</t>
  </si>
  <si>
    <t>Итого с НДС</t>
  </si>
  <si>
    <t>руб./объект</t>
  </si>
  <si>
    <t>1.</t>
  </si>
  <si>
    <t xml:space="preserve">Проектирование </t>
  </si>
  <si>
    <t>1.1.</t>
  </si>
  <si>
    <t>Разработка проектной документации сети газопотребления, (Спрп )</t>
  </si>
  <si>
    <t>2.</t>
  </si>
  <si>
    <t>Строительство газопровода и устройств системы электрохимической защиты от коррозии коммунально-бытовой сети газопотребления в границах участка Заявителя</t>
  </si>
  <si>
    <t>2.1.</t>
  </si>
  <si>
    <t xml:space="preserve">Стальной газопровод надземный тип прокладки, d=25мм и меннее </t>
  </si>
  <si>
    <t>руб./м</t>
  </si>
  <si>
    <t>2.2.</t>
  </si>
  <si>
    <t xml:space="preserve">Стальной газопровод надземный тип прокладки, d=26-38мм </t>
  </si>
  <si>
    <t>2.3.</t>
  </si>
  <si>
    <t xml:space="preserve">Стальной газопровод надземный тип прокладки, d=46-57мм </t>
  </si>
  <si>
    <t>2.4.</t>
  </si>
  <si>
    <t>Полиэтиленовый газопровод подземный тип прокладки, d=32мм и менее</t>
  </si>
  <si>
    <t>2.5.</t>
  </si>
  <si>
    <t>Полиэтиленовый газопровод подземный тип прокладки, d=63-66 мм</t>
  </si>
  <si>
    <t>3.</t>
  </si>
  <si>
    <t>3.1.</t>
  </si>
  <si>
    <t>Производительность до 10 м3/час</t>
  </si>
  <si>
    <t>руб./ед.</t>
  </si>
  <si>
    <t>3.2.</t>
  </si>
  <si>
    <t>Производительность до 11-20 м3/час</t>
  </si>
  <si>
    <t>4.</t>
  </si>
  <si>
    <t>Устройство внутреннего газопровода коммунально-бытовой сети газопотребления на объекте капитального строительства, внутренний газопровод из стальных труб, d=11-15мм</t>
  </si>
  <si>
    <t>Строительство газопровода и устройство внутреннего газопровода коммунально-бытовой сети газопотребления на объекте каспитального строительства Заявителя</t>
  </si>
  <si>
    <t>Установка пункта редуцирования газа коммунально-бытовой сети газопотребления в границах участка Заявителя</t>
  </si>
  <si>
    <t>Устройство внутреннего газопровода коммунально-бытовой сети газопотребления на объекте капитального строительства, внутренний газопровод из стальных труб, d=16-20мм</t>
  </si>
  <si>
    <t>Устройство внутреннего газопровода коммунально-бытовой сети газопотребления на объекте капитального строительства, внутренний газопровод из стальных труб, d=21-25мм</t>
  </si>
  <si>
    <t>5.</t>
  </si>
  <si>
    <t>Установка прибора учета газа на коммунально-бытовой сети газопотребления Заявителя</t>
  </si>
  <si>
    <t>Установка отключающих устройств на коммунально-бытовой сети газопотребления в границах участка Заявителя</t>
  </si>
  <si>
    <t>5.1.</t>
  </si>
  <si>
    <t>5.2.</t>
  </si>
  <si>
    <t>5.3.</t>
  </si>
  <si>
    <t>6.</t>
  </si>
  <si>
    <t>6.1.</t>
  </si>
  <si>
    <t>Установка  прибора учета газа на коммунально-бытовой сети газопотребления, при установке счетчика типа G 2,5  (без учета стоимости оборудования)</t>
  </si>
  <si>
    <t>6.2.</t>
  </si>
  <si>
    <t>7.</t>
  </si>
  <si>
    <t>Установка газоиспользующего оборудования без монтажа дымохода</t>
  </si>
  <si>
    <t>7.1.</t>
  </si>
  <si>
    <t>7.2.</t>
  </si>
  <si>
    <t>Установка газовой колонки  (без учета стоимости оборудования)</t>
  </si>
  <si>
    <t>7.3.</t>
  </si>
  <si>
    <t>Установка газового котла (настенный) (без учета стоимости оборудования)</t>
  </si>
  <si>
    <t>7.4.</t>
  </si>
  <si>
    <t>Газовое оборудование</t>
  </si>
  <si>
    <t>Установка  прибора учета газа на коммунально-бытовой сети газопотребления, при установке счетчика типа G 4  (без учета стоимости оборудования)</t>
  </si>
  <si>
    <t>Штуцер Ду25 под сварку с гайкой 1""БКГН.5002.00.90.320</t>
  </si>
  <si>
    <t>Стоимость работ с учетом газового оборудования составляет :</t>
  </si>
  <si>
    <t>НДС.</t>
  </si>
  <si>
    <t>руб./шт.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</si>
</sst>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4" fillId="0" borderId="0" xfId="0" applyFont="1"/>
    <xf numFmtId="164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" fontId="2" fillId="0" borderId="3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right" vertical="center" wrapText="1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1" fillId="4" borderId="4" xfId="0" applyNumberFormat="1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5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1" fillId="0" borderId="5" xfId="0" applyFont="1" applyBorder="1" applyAlignment="1" applyProtection="1">
      <alignment horizontal="justify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164" fontId="10" fillId="4" borderId="8" xfId="0" applyNumberFormat="1" applyFont="1" applyFill="1" applyBorder="1" applyProtection="1"/>
    <xf numFmtId="0" fontId="9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justify" vertical="center"/>
    </xf>
    <xf numFmtId="0" fontId="7" fillId="0" borderId="0" xfId="0" applyFont="1" applyFill="1" applyAlignment="1" applyProtection="1"/>
    <xf numFmtId="164" fontId="7" fillId="0" borderId="0" xfId="0" applyNumberFormat="1" applyFont="1" applyFill="1" applyBorder="1" applyProtection="1"/>
    <xf numFmtId="0" fontId="7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view="pageBreakPreview" topLeftCell="A33" zoomScale="115" zoomScaleNormal="100" zoomScaleSheetLayoutView="115" workbookViewId="0">
      <selection activeCell="E15" sqref="E15"/>
    </sheetView>
  </sheetViews>
  <sheetFormatPr defaultRowHeight="15.75" x14ac:dyDescent="0.25"/>
  <cols>
    <col min="1" max="1" width="9.140625" style="1"/>
    <col min="2" max="2" width="5.85546875" style="7" customWidth="1"/>
    <col min="3" max="3" width="83.140625" style="4" customWidth="1"/>
    <col min="4" max="4" width="14.5703125" style="4" customWidth="1"/>
    <col min="5" max="5" width="26.42578125" style="4" customWidth="1"/>
    <col min="6" max="6" width="30.42578125" style="10" customWidth="1"/>
    <col min="7" max="7" width="23" style="11" customWidth="1"/>
    <col min="8" max="8" width="25.42578125" style="1" customWidth="1"/>
    <col min="9" max="9" width="9.5703125" style="1" bestFit="1" customWidth="1"/>
    <col min="10" max="10" width="11.5703125" style="1" bestFit="1" customWidth="1"/>
    <col min="11" max="11" width="14.140625" style="1" customWidth="1"/>
    <col min="12" max="12" width="10.5703125" style="1" bestFit="1" customWidth="1"/>
    <col min="13" max="16384" width="9.140625" style="1"/>
  </cols>
  <sheetData>
    <row r="1" spans="1:18" x14ac:dyDescent="0.25">
      <c r="B1" s="12"/>
      <c r="C1" s="13" t="s">
        <v>30</v>
      </c>
      <c r="D1" s="13"/>
      <c r="E1" s="13"/>
      <c r="F1" s="13"/>
      <c r="G1" s="14"/>
    </row>
    <row r="2" spans="1:18" ht="15.75" customHeight="1" x14ac:dyDescent="0.2">
      <c r="A2" s="2"/>
      <c r="B2" s="15"/>
      <c r="C2" s="13"/>
      <c r="D2" s="13"/>
      <c r="E2" s="13"/>
      <c r="F2" s="13"/>
      <c r="G2" s="16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2"/>
      <c r="B3" s="15"/>
      <c r="C3" s="13"/>
      <c r="D3" s="13"/>
      <c r="E3" s="13"/>
      <c r="F3" s="13"/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40.5" customHeight="1" x14ac:dyDescent="0.2">
      <c r="A4" s="2"/>
      <c r="B4" s="15"/>
      <c r="C4" s="13"/>
      <c r="D4" s="13"/>
      <c r="E4" s="13"/>
      <c r="F4" s="13"/>
      <c r="G4" s="16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thickBot="1" x14ac:dyDescent="0.3">
      <c r="B5" s="17"/>
      <c r="C5" s="18"/>
      <c r="D5" s="18"/>
      <c r="E5" s="18"/>
      <c r="F5" s="12"/>
      <c r="G5" s="14"/>
    </row>
    <row r="6" spans="1:18" ht="76.5" customHeight="1" thickBot="1" x14ac:dyDescent="0.3">
      <c r="B6" s="19" t="s">
        <v>0</v>
      </c>
      <c r="C6" s="20" t="s">
        <v>1</v>
      </c>
      <c r="D6" s="21" t="s">
        <v>2</v>
      </c>
      <c r="E6" s="20" t="s">
        <v>3</v>
      </c>
      <c r="F6" s="21" t="s">
        <v>4</v>
      </c>
      <c r="G6" s="21" t="s">
        <v>5</v>
      </c>
    </row>
    <row r="7" spans="1:18" s="8" customFormat="1" ht="16.5" thickBot="1" x14ac:dyDescent="0.3">
      <c r="A7" s="7"/>
      <c r="B7" s="22">
        <v>1</v>
      </c>
      <c r="C7" s="23">
        <v>2</v>
      </c>
      <c r="D7" s="23">
        <v>3</v>
      </c>
      <c r="E7" s="23">
        <v>4</v>
      </c>
      <c r="F7" s="23">
        <v>5</v>
      </c>
      <c r="G7" s="24">
        <v>6</v>
      </c>
    </row>
    <row r="8" spans="1:18" s="8" customFormat="1" ht="16.5" thickBot="1" x14ac:dyDescent="0.3">
      <c r="A8" s="7"/>
      <c r="B8" s="25" t="s">
        <v>34</v>
      </c>
      <c r="C8" s="26" t="s">
        <v>35</v>
      </c>
      <c r="D8" s="27"/>
      <c r="E8" s="27"/>
      <c r="F8" s="27"/>
      <c r="G8" s="28"/>
    </row>
    <row r="9" spans="1:18" customFormat="1" ht="16.5" thickBot="1" x14ac:dyDescent="0.3">
      <c r="A9" s="4"/>
      <c r="B9" s="22" t="s">
        <v>36</v>
      </c>
      <c r="C9" s="29" t="s">
        <v>37</v>
      </c>
      <c r="D9" s="30" t="s">
        <v>33</v>
      </c>
      <c r="E9" s="84">
        <v>1</v>
      </c>
      <c r="F9" s="82">
        <v>20000</v>
      </c>
      <c r="G9" s="31">
        <f t="shared" ref="G9:G32" si="0">E9*F9</f>
        <v>20000</v>
      </c>
    </row>
    <row r="10" spans="1:18" customFormat="1" ht="39" customHeight="1" thickBot="1" x14ac:dyDescent="0.3">
      <c r="A10" s="4"/>
      <c r="B10" s="25" t="s">
        <v>38</v>
      </c>
      <c r="C10" s="26" t="s">
        <v>39</v>
      </c>
      <c r="D10" s="27"/>
      <c r="E10" s="27"/>
      <c r="F10" s="27"/>
      <c r="G10" s="28"/>
    </row>
    <row r="11" spans="1:18" customFormat="1" ht="16.5" thickBot="1" x14ac:dyDescent="0.3">
      <c r="A11" s="4"/>
      <c r="B11" s="22" t="s">
        <v>40</v>
      </c>
      <c r="C11" s="29" t="s">
        <v>41</v>
      </c>
      <c r="D11" s="32" t="s">
        <v>42</v>
      </c>
      <c r="E11" s="84">
        <v>8</v>
      </c>
      <c r="F11" s="82">
        <v>1361.7</v>
      </c>
      <c r="G11" s="31">
        <f t="shared" si="0"/>
        <v>10893.6</v>
      </c>
      <c r="H11" s="6"/>
    </row>
    <row r="12" spans="1:18" customFormat="1" ht="16.5" thickBot="1" x14ac:dyDescent="0.3">
      <c r="A12" s="4"/>
      <c r="B12" s="22" t="s">
        <v>43</v>
      </c>
      <c r="C12" s="29" t="s">
        <v>44</v>
      </c>
      <c r="D12" s="32" t="s">
        <v>42</v>
      </c>
      <c r="E12" s="84">
        <v>0</v>
      </c>
      <c r="F12" s="82">
        <v>1361.7</v>
      </c>
      <c r="G12" s="31">
        <f t="shared" si="0"/>
        <v>0</v>
      </c>
    </row>
    <row r="13" spans="1:18" customFormat="1" ht="16.5" thickBot="1" x14ac:dyDescent="0.3">
      <c r="A13" s="4"/>
      <c r="B13" s="22" t="s">
        <v>45</v>
      </c>
      <c r="C13" s="29" t="s">
        <v>46</v>
      </c>
      <c r="D13" s="32" t="s">
        <v>42</v>
      </c>
      <c r="E13" s="84">
        <v>0</v>
      </c>
      <c r="F13" s="82">
        <v>1647.66</v>
      </c>
      <c r="G13" s="31">
        <f t="shared" si="0"/>
        <v>0</v>
      </c>
    </row>
    <row r="14" spans="1:18" customFormat="1" ht="16.5" thickBot="1" x14ac:dyDescent="0.3">
      <c r="A14" s="4"/>
      <c r="B14" s="22" t="s">
        <v>47</v>
      </c>
      <c r="C14" s="29" t="s">
        <v>48</v>
      </c>
      <c r="D14" s="32" t="s">
        <v>42</v>
      </c>
      <c r="E14" s="84">
        <v>0</v>
      </c>
      <c r="F14" s="82">
        <v>3111.89</v>
      </c>
      <c r="G14" s="31">
        <f t="shared" si="0"/>
        <v>0</v>
      </c>
      <c r="H14" s="6"/>
    </row>
    <row r="15" spans="1:18" customFormat="1" ht="16.5" thickBot="1" x14ac:dyDescent="0.3">
      <c r="A15" s="4"/>
      <c r="B15" s="22" t="s">
        <v>49</v>
      </c>
      <c r="C15" s="29" t="s">
        <v>50</v>
      </c>
      <c r="D15" s="32" t="s">
        <v>42</v>
      </c>
      <c r="E15" s="84">
        <v>0</v>
      </c>
      <c r="F15" s="82">
        <v>3748.69</v>
      </c>
      <c r="G15" s="31">
        <f t="shared" si="0"/>
        <v>0</v>
      </c>
    </row>
    <row r="16" spans="1:18" customFormat="1" ht="36.75" customHeight="1" thickBot="1" x14ac:dyDescent="0.3">
      <c r="A16" s="4"/>
      <c r="B16" s="25" t="s">
        <v>51</v>
      </c>
      <c r="C16" s="26" t="s">
        <v>60</v>
      </c>
      <c r="D16" s="27"/>
      <c r="E16" s="27"/>
      <c r="F16" s="27"/>
      <c r="G16" s="28"/>
    </row>
    <row r="17" spans="1:8" customFormat="1" ht="16.5" customHeight="1" thickBot="1" x14ac:dyDescent="0.3">
      <c r="A17" s="4"/>
      <c r="B17" s="22" t="s">
        <v>52</v>
      </c>
      <c r="C17" s="33" t="s">
        <v>53</v>
      </c>
      <c r="D17" s="34" t="s">
        <v>54</v>
      </c>
      <c r="E17" s="85">
        <v>1</v>
      </c>
      <c r="F17" s="82">
        <v>26481.09</v>
      </c>
      <c r="G17" s="31">
        <f>F17*E17</f>
        <v>26481.09</v>
      </c>
    </row>
    <row r="18" spans="1:8" customFormat="1" ht="16.5" customHeight="1" thickBot="1" x14ac:dyDescent="0.3">
      <c r="A18" s="4"/>
      <c r="B18" s="22" t="s">
        <v>55</v>
      </c>
      <c r="C18" s="33" t="s">
        <v>56</v>
      </c>
      <c r="D18" s="34" t="s">
        <v>54</v>
      </c>
      <c r="E18" s="85">
        <v>0</v>
      </c>
      <c r="F18" s="82">
        <v>28571.71</v>
      </c>
      <c r="G18" s="31">
        <f>F18*E18</f>
        <v>0</v>
      </c>
    </row>
    <row r="19" spans="1:8" customFormat="1" ht="33.75" customHeight="1" thickBot="1" x14ac:dyDescent="0.3">
      <c r="A19" s="4"/>
      <c r="B19" s="25" t="s">
        <v>57</v>
      </c>
      <c r="C19" s="26" t="s">
        <v>65</v>
      </c>
      <c r="D19" s="27"/>
      <c r="E19" s="27"/>
      <c r="F19" s="27"/>
      <c r="G19" s="28"/>
    </row>
    <row r="20" spans="1:8" customFormat="1" ht="33.75" customHeight="1" thickBot="1" x14ac:dyDescent="0.3">
      <c r="A20" s="4"/>
      <c r="B20" s="35"/>
      <c r="C20" s="36" t="s">
        <v>14</v>
      </c>
      <c r="D20" s="37" t="s">
        <v>54</v>
      </c>
      <c r="E20" s="85">
        <v>4</v>
      </c>
      <c r="F20" s="83">
        <v>8229.9599999999991</v>
      </c>
      <c r="G20" s="38">
        <f>F20*E20</f>
        <v>32919.839999999997</v>
      </c>
    </row>
    <row r="21" spans="1:8" customFormat="1" ht="40.5" customHeight="1" thickBot="1" x14ac:dyDescent="0.3">
      <c r="A21" s="4"/>
      <c r="B21" s="25" t="s">
        <v>63</v>
      </c>
      <c r="C21" s="26" t="s">
        <v>59</v>
      </c>
      <c r="D21" s="27"/>
      <c r="E21" s="27"/>
      <c r="F21" s="27"/>
      <c r="G21" s="28"/>
    </row>
    <row r="22" spans="1:8" customFormat="1" ht="45.75" thickBot="1" x14ac:dyDescent="0.3">
      <c r="A22" s="4"/>
      <c r="B22" s="22" t="s">
        <v>66</v>
      </c>
      <c r="C22" s="39" t="s">
        <v>58</v>
      </c>
      <c r="D22" s="32" t="s">
        <v>42</v>
      </c>
      <c r="E22" s="84">
        <v>5</v>
      </c>
      <c r="F22" s="82">
        <v>1024.8800000000001</v>
      </c>
      <c r="G22" s="31">
        <f t="shared" si="0"/>
        <v>5124.4000000000005</v>
      </c>
    </row>
    <row r="23" spans="1:8" customFormat="1" ht="45.75" thickBot="1" x14ac:dyDescent="0.3">
      <c r="A23" s="4"/>
      <c r="B23" s="22" t="s">
        <v>67</v>
      </c>
      <c r="C23" s="39" t="s">
        <v>61</v>
      </c>
      <c r="D23" s="32" t="s">
        <v>42</v>
      </c>
      <c r="E23" s="84">
        <v>5.5</v>
      </c>
      <c r="F23" s="82">
        <v>1067.54</v>
      </c>
      <c r="G23" s="31">
        <f t="shared" si="0"/>
        <v>5871.4699999999993</v>
      </c>
    </row>
    <row r="24" spans="1:8" customFormat="1" ht="45.75" thickBot="1" x14ac:dyDescent="0.3">
      <c r="A24" s="4"/>
      <c r="B24" s="22" t="s">
        <v>68</v>
      </c>
      <c r="C24" s="39" t="s">
        <v>62</v>
      </c>
      <c r="D24" s="32" t="s">
        <v>42</v>
      </c>
      <c r="E24" s="84">
        <v>10</v>
      </c>
      <c r="F24" s="82">
        <v>1179.28</v>
      </c>
      <c r="G24" s="31">
        <f t="shared" si="0"/>
        <v>11792.8</v>
      </c>
    </row>
    <row r="25" spans="1:8" customFormat="1" ht="19.5" customHeight="1" thickBot="1" x14ac:dyDescent="0.3">
      <c r="A25" s="4"/>
      <c r="B25" s="25" t="s">
        <v>69</v>
      </c>
      <c r="C25" s="26" t="s">
        <v>64</v>
      </c>
      <c r="D25" s="27"/>
      <c r="E25" s="27"/>
      <c r="F25" s="27"/>
      <c r="G25" s="28"/>
    </row>
    <row r="26" spans="1:8" customFormat="1" ht="30.75" thickBot="1" x14ac:dyDescent="0.3">
      <c r="A26" s="4"/>
      <c r="B26" s="34" t="s">
        <v>70</v>
      </c>
      <c r="C26" s="39" t="s">
        <v>71</v>
      </c>
      <c r="D26" s="30" t="s">
        <v>33</v>
      </c>
      <c r="E26" s="84">
        <v>0</v>
      </c>
      <c r="F26" s="82">
        <v>3876.96</v>
      </c>
      <c r="G26" s="31">
        <f t="shared" si="0"/>
        <v>0</v>
      </c>
    </row>
    <row r="27" spans="1:8" customFormat="1" ht="30.75" thickBot="1" x14ac:dyDescent="0.3">
      <c r="A27" s="4"/>
      <c r="B27" s="22" t="s">
        <v>72</v>
      </c>
      <c r="C27" s="39" t="s">
        <v>82</v>
      </c>
      <c r="D27" s="30" t="s">
        <v>33</v>
      </c>
      <c r="E27" s="84">
        <v>1</v>
      </c>
      <c r="F27" s="82">
        <v>4093.48</v>
      </c>
      <c r="G27" s="31">
        <f t="shared" si="0"/>
        <v>4093.48</v>
      </c>
    </row>
    <row r="28" spans="1:8" customFormat="1" ht="16.5" thickBot="1" x14ac:dyDescent="0.3">
      <c r="A28" s="4"/>
      <c r="B28" s="25" t="s">
        <v>73</v>
      </c>
      <c r="C28" s="40" t="s">
        <v>74</v>
      </c>
      <c r="D28" s="41"/>
      <c r="E28" s="41"/>
      <c r="F28" s="41"/>
      <c r="G28" s="42"/>
    </row>
    <row r="29" spans="1:8" customFormat="1" ht="16.5" thickBot="1" x14ac:dyDescent="0.3">
      <c r="A29" s="4"/>
      <c r="B29" s="43" t="s">
        <v>75</v>
      </c>
      <c r="C29" s="44" t="s">
        <v>15</v>
      </c>
      <c r="D29" s="45" t="s">
        <v>33</v>
      </c>
      <c r="E29" s="84">
        <v>1</v>
      </c>
      <c r="F29" s="82">
        <v>1277.68</v>
      </c>
      <c r="G29" s="46">
        <f>F29*E29</f>
        <v>1277.68</v>
      </c>
      <c r="H29" s="6"/>
    </row>
    <row r="30" spans="1:8" customFormat="1" ht="16.5" thickBot="1" x14ac:dyDescent="0.3">
      <c r="A30" s="4"/>
      <c r="B30" s="22" t="s">
        <v>76</v>
      </c>
      <c r="C30" s="39" t="s">
        <v>77</v>
      </c>
      <c r="D30" s="30" t="s">
        <v>33</v>
      </c>
      <c r="E30" s="84">
        <v>0</v>
      </c>
      <c r="F30" s="82">
        <v>2044.24</v>
      </c>
      <c r="G30" s="31">
        <f t="shared" si="0"/>
        <v>0</v>
      </c>
    </row>
    <row r="31" spans="1:8" customFormat="1" ht="16.5" thickBot="1" x14ac:dyDescent="0.3">
      <c r="A31" s="4"/>
      <c r="B31" s="22" t="s">
        <v>78</v>
      </c>
      <c r="C31" s="39" t="s">
        <v>79</v>
      </c>
      <c r="D31" s="30" t="s">
        <v>33</v>
      </c>
      <c r="E31" s="84">
        <v>0</v>
      </c>
      <c r="F31" s="82">
        <v>2044.24</v>
      </c>
      <c r="G31" s="31">
        <f t="shared" si="0"/>
        <v>0</v>
      </c>
    </row>
    <row r="32" spans="1:8" customFormat="1" ht="16.5" thickBot="1" x14ac:dyDescent="0.3">
      <c r="A32" s="4"/>
      <c r="B32" s="47" t="s">
        <v>80</v>
      </c>
      <c r="C32" s="39" t="s">
        <v>79</v>
      </c>
      <c r="D32" s="48" t="s">
        <v>33</v>
      </c>
      <c r="E32" s="85">
        <v>0</v>
      </c>
      <c r="F32" s="83">
        <v>2930.73</v>
      </c>
      <c r="G32" s="31">
        <f t="shared" si="0"/>
        <v>0</v>
      </c>
    </row>
    <row r="33" spans="1:12" customFormat="1" ht="16.5" thickBot="1" x14ac:dyDescent="0.3">
      <c r="A33" s="4"/>
      <c r="B33" s="49" t="s">
        <v>31</v>
      </c>
      <c r="C33" s="50"/>
      <c r="D33" s="50"/>
      <c r="E33" s="50"/>
      <c r="F33" s="51"/>
      <c r="G33" s="52">
        <f>SUM(G9:G31)</f>
        <v>118454.35999999999</v>
      </c>
    </row>
    <row r="34" spans="1:12" customFormat="1" ht="16.5" thickBot="1" x14ac:dyDescent="0.3">
      <c r="A34" s="4"/>
      <c r="B34" s="49" t="s">
        <v>6</v>
      </c>
      <c r="C34" s="50"/>
      <c r="D34" s="50"/>
      <c r="E34" s="50"/>
      <c r="F34" s="51"/>
      <c r="G34" s="53">
        <f>G33*0.2</f>
        <v>23690.871999999999</v>
      </c>
    </row>
    <row r="35" spans="1:12" customFormat="1" ht="31.5" customHeight="1" thickBot="1" x14ac:dyDescent="0.3">
      <c r="A35" s="4"/>
      <c r="B35" s="49" t="s">
        <v>7</v>
      </c>
      <c r="C35" s="50"/>
      <c r="D35" s="50"/>
      <c r="E35" s="50"/>
      <c r="F35" s="51"/>
      <c r="G35" s="52">
        <f>G33+G34</f>
        <v>142145.23199999999</v>
      </c>
      <c r="J35" s="5"/>
      <c r="K35" s="5"/>
      <c r="L35" s="5"/>
    </row>
    <row r="36" spans="1:12" customFormat="1" thickBot="1" x14ac:dyDescent="0.3">
      <c r="A36" s="4"/>
      <c r="B36" s="9"/>
      <c r="C36" s="4"/>
      <c r="D36" s="4"/>
      <c r="E36" s="4"/>
      <c r="F36" s="10"/>
      <c r="G36" s="11"/>
    </row>
    <row r="37" spans="1:12" customFormat="1" ht="16.5" customHeight="1" thickBot="1" x14ac:dyDescent="0.3">
      <c r="A37" s="4"/>
      <c r="B37" s="54" t="s">
        <v>81</v>
      </c>
      <c r="C37" s="55"/>
      <c r="D37" s="55"/>
      <c r="E37" s="55"/>
      <c r="F37" s="55"/>
      <c r="G37" s="55"/>
    </row>
    <row r="38" spans="1:12" customFormat="1" ht="32.25" thickBot="1" x14ac:dyDescent="0.3">
      <c r="A38" s="4"/>
      <c r="B38" s="56" t="s">
        <v>0</v>
      </c>
      <c r="C38" s="57" t="s">
        <v>8</v>
      </c>
      <c r="D38" s="57" t="s">
        <v>2</v>
      </c>
      <c r="E38" s="57" t="s">
        <v>3</v>
      </c>
      <c r="F38" s="58" t="s">
        <v>9</v>
      </c>
      <c r="G38" s="59" t="s">
        <v>5</v>
      </c>
      <c r="H38" s="3"/>
    </row>
    <row r="39" spans="1:12" customFormat="1" ht="16.5" thickBot="1" x14ac:dyDescent="0.3">
      <c r="A39" s="4"/>
      <c r="B39" s="22">
        <v>1</v>
      </c>
      <c r="C39" s="23">
        <v>2</v>
      </c>
      <c r="D39" s="23">
        <v>3</v>
      </c>
      <c r="E39" s="23">
        <v>4</v>
      </c>
      <c r="F39" s="23">
        <v>5</v>
      </c>
      <c r="G39" s="24">
        <v>6</v>
      </c>
    </row>
    <row r="40" spans="1:12" customFormat="1" ht="16.5" thickBot="1" x14ac:dyDescent="0.3">
      <c r="A40" s="4"/>
      <c r="B40" s="47">
        <v>1</v>
      </c>
      <c r="C40" s="60" t="s">
        <v>16</v>
      </c>
      <c r="D40" s="34" t="s">
        <v>86</v>
      </c>
      <c r="E40" s="84">
        <v>0</v>
      </c>
      <c r="F40" s="82">
        <v>185</v>
      </c>
      <c r="G40" s="38">
        <f>E40*F40</f>
        <v>0</v>
      </c>
    </row>
    <row r="41" spans="1:12" customFormat="1" ht="60" customHeight="1" thickBot="1" x14ac:dyDescent="0.3">
      <c r="A41" s="4"/>
      <c r="B41" s="22">
        <v>2</v>
      </c>
      <c r="C41" s="61" t="s">
        <v>17</v>
      </c>
      <c r="D41" s="34" t="s">
        <v>86</v>
      </c>
      <c r="E41" s="84">
        <v>0</v>
      </c>
      <c r="F41" s="82">
        <v>185</v>
      </c>
      <c r="G41" s="38">
        <f t="shared" ref="G41:G57" si="1">E41*F41</f>
        <v>0</v>
      </c>
    </row>
    <row r="42" spans="1:12" customFormat="1" ht="16.5" thickBot="1" x14ac:dyDescent="0.3">
      <c r="A42" s="4"/>
      <c r="B42" s="43">
        <v>3</v>
      </c>
      <c r="C42" s="62" t="s">
        <v>18</v>
      </c>
      <c r="D42" s="34" t="s">
        <v>86</v>
      </c>
      <c r="E42" s="84">
        <v>0</v>
      </c>
      <c r="F42" s="82">
        <v>220</v>
      </c>
      <c r="G42" s="38">
        <f t="shared" si="1"/>
        <v>0</v>
      </c>
      <c r="H42" s="6"/>
    </row>
    <row r="43" spans="1:12" customFormat="1" ht="30.75" customHeight="1" thickBot="1" x14ac:dyDescent="0.3">
      <c r="A43" s="4"/>
      <c r="B43" s="63">
        <v>4</v>
      </c>
      <c r="C43" s="64" t="s">
        <v>19</v>
      </c>
      <c r="D43" s="34" t="s">
        <v>86</v>
      </c>
      <c r="E43" s="84">
        <v>0</v>
      </c>
      <c r="F43" s="82">
        <v>280</v>
      </c>
      <c r="G43" s="38">
        <f t="shared" si="1"/>
        <v>0</v>
      </c>
    </row>
    <row r="44" spans="1:12" customFormat="1" ht="49.5" customHeight="1" thickBot="1" x14ac:dyDescent="0.3">
      <c r="A44" s="4"/>
      <c r="B44" s="22">
        <v>5</v>
      </c>
      <c r="C44" s="65" t="s">
        <v>11</v>
      </c>
      <c r="D44" s="34" t="s">
        <v>86</v>
      </c>
      <c r="E44" s="84">
        <v>0</v>
      </c>
      <c r="F44" s="82">
        <v>10610</v>
      </c>
      <c r="G44" s="38">
        <f t="shared" si="1"/>
        <v>0</v>
      </c>
    </row>
    <row r="45" spans="1:12" customFormat="1" ht="16.5" thickBot="1" x14ac:dyDescent="0.3">
      <c r="A45" s="4"/>
      <c r="B45" s="22">
        <v>6</v>
      </c>
      <c r="C45" s="65" t="s">
        <v>20</v>
      </c>
      <c r="D45" s="34" t="s">
        <v>86</v>
      </c>
      <c r="E45" s="84">
        <v>1</v>
      </c>
      <c r="F45" s="82">
        <v>17140</v>
      </c>
      <c r="G45" s="38">
        <f t="shared" si="1"/>
        <v>17140</v>
      </c>
    </row>
    <row r="46" spans="1:12" customFormat="1" ht="16.5" thickBot="1" x14ac:dyDescent="0.3">
      <c r="A46" s="4"/>
      <c r="B46" s="22">
        <v>7</v>
      </c>
      <c r="C46" s="65" t="s">
        <v>21</v>
      </c>
      <c r="D46" s="34" t="s">
        <v>86</v>
      </c>
      <c r="E46" s="84">
        <v>0</v>
      </c>
      <c r="F46" s="82">
        <v>22320</v>
      </c>
      <c r="G46" s="38">
        <f t="shared" si="1"/>
        <v>0</v>
      </c>
    </row>
    <row r="47" spans="1:12" customFormat="1" ht="51" customHeight="1" thickBot="1" x14ac:dyDescent="0.3">
      <c r="A47" s="4"/>
      <c r="B47" s="22">
        <v>8</v>
      </c>
      <c r="C47" s="65" t="s">
        <v>22</v>
      </c>
      <c r="D47" s="34" t="s">
        <v>86</v>
      </c>
      <c r="E47" s="84">
        <v>0</v>
      </c>
      <c r="F47" s="82">
        <v>23450</v>
      </c>
      <c r="G47" s="38">
        <f t="shared" si="1"/>
        <v>0</v>
      </c>
    </row>
    <row r="48" spans="1:12" customFormat="1" ht="66" customHeight="1" thickBot="1" x14ac:dyDescent="0.3">
      <c r="A48" s="4"/>
      <c r="B48" s="43">
        <v>9</v>
      </c>
      <c r="C48" s="62" t="s">
        <v>23</v>
      </c>
      <c r="D48" s="34" t="s">
        <v>86</v>
      </c>
      <c r="E48" s="84">
        <v>1</v>
      </c>
      <c r="F48" s="82">
        <v>7170</v>
      </c>
      <c r="G48" s="38">
        <f t="shared" si="1"/>
        <v>7170</v>
      </c>
      <c r="H48" s="6"/>
    </row>
    <row r="49" spans="1:8" customFormat="1" ht="32.25" thickBot="1" x14ac:dyDescent="0.3">
      <c r="A49" s="4"/>
      <c r="B49" s="43">
        <v>10</v>
      </c>
      <c r="C49" s="62" t="s">
        <v>13</v>
      </c>
      <c r="D49" s="34" t="s">
        <v>86</v>
      </c>
      <c r="E49" s="84">
        <v>0</v>
      </c>
      <c r="F49" s="82">
        <v>7630</v>
      </c>
      <c r="G49" s="38">
        <f t="shared" si="1"/>
        <v>0</v>
      </c>
    </row>
    <row r="50" spans="1:8" customFormat="1" ht="60.75" customHeight="1" thickBot="1" x14ac:dyDescent="0.3">
      <c r="A50" s="4"/>
      <c r="B50" s="22">
        <v>11</v>
      </c>
      <c r="C50" s="65" t="s">
        <v>12</v>
      </c>
      <c r="D50" s="34" t="s">
        <v>86</v>
      </c>
      <c r="E50" s="84">
        <v>1</v>
      </c>
      <c r="F50" s="82">
        <v>7630</v>
      </c>
      <c r="G50" s="38">
        <f t="shared" si="1"/>
        <v>7630</v>
      </c>
    </row>
    <row r="51" spans="1:8" customFormat="1" ht="16.5" thickBot="1" x14ac:dyDescent="0.3">
      <c r="A51" s="4"/>
      <c r="B51" s="22">
        <v>12</v>
      </c>
      <c r="C51" s="65" t="s">
        <v>10</v>
      </c>
      <c r="D51" s="34" t="s">
        <v>86</v>
      </c>
      <c r="E51" s="84">
        <v>0</v>
      </c>
      <c r="F51" s="82">
        <v>4230</v>
      </c>
      <c r="G51" s="38">
        <f t="shared" si="1"/>
        <v>0</v>
      </c>
    </row>
    <row r="52" spans="1:8" customFormat="1" ht="16.5" thickBot="1" x14ac:dyDescent="0.3">
      <c r="A52" s="4"/>
      <c r="B52" s="22">
        <v>13</v>
      </c>
      <c r="C52" s="65" t="s">
        <v>24</v>
      </c>
      <c r="D52" s="34" t="s">
        <v>86</v>
      </c>
      <c r="E52" s="84">
        <v>0</v>
      </c>
      <c r="F52" s="82">
        <v>4940</v>
      </c>
      <c r="G52" s="38">
        <f t="shared" si="1"/>
        <v>0</v>
      </c>
    </row>
    <row r="53" spans="1:8" customFormat="1" ht="16.5" thickBot="1" x14ac:dyDescent="0.3">
      <c r="A53" s="4"/>
      <c r="B53" s="22">
        <v>14</v>
      </c>
      <c r="C53" s="65" t="s">
        <v>25</v>
      </c>
      <c r="D53" s="34" t="s">
        <v>86</v>
      </c>
      <c r="E53" s="84">
        <v>0</v>
      </c>
      <c r="F53" s="82">
        <v>4200</v>
      </c>
      <c r="G53" s="38">
        <f t="shared" si="1"/>
        <v>0</v>
      </c>
    </row>
    <row r="54" spans="1:8" customFormat="1" ht="16.5" thickBot="1" x14ac:dyDescent="0.3">
      <c r="A54" s="4"/>
      <c r="B54" s="22">
        <v>15</v>
      </c>
      <c r="C54" s="65" t="s">
        <v>26</v>
      </c>
      <c r="D54" s="34" t="s">
        <v>86</v>
      </c>
      <c r="E54" s="84">
        <v>0</v>
      </c>
      <c r="F54" s="82">
        <v>1720</v>
      </c>
      <c r="G54" s="38">
        <f t="shared" si="1"/>
        <v>0</v>
      </c>
    </row>
    <row r="55" spans="1:8" customFormat="1" ht="31.5" customHeight="1" thickBot="1" x14ac:dyDescent="0.3">
      <c r="A55" s="4"/>
      <c r="B55" s="22">
        <v>16</v>
      </c>
      <c r="C55" s="65" t="s">
        <v>27</v>
      </c>
      <c r="D55" s="34" t="s">
        <v>86</v>
      </c>
      <c r="E55" s="84">
        <v>1</v>
      </c>
      <c r="F55" s="82">
        <v>1610</v>
      </c>
      <c r="G55" s="38">
        <f t="shared" si="1"/>
        <v>1610</v>
      </c>
    </row>
    <row r="56" spans="1:8" customFormat="1" ht="31.5" customHeight="1" thickBot="1" x14ac:dyDescent="0.3">
      <c r="A56" s="4"/>
      <c r="B56" s="66">
        <v>17</v>
      </c>
      <c r="C56" s="67" t="s">
        <v>28</v>
      </c>
      <c r="D56" s="34" t="s">
        <v>86</v>
      </c>
      <c r="E56" s="84">
        <v>0</v>
      </c>
      <c r="F56" s="82">
        <v>1090</v>
      </c>
      <c r="G56" s="38">
        <f t="shared" si="1"/>
        <v>0</v>
      </c>
    </row>
    <row r="57" spans="1:8" customFormat="1" ht="31.5" customHeight="1" thickBot="1" x14ac:dyDescent="0.3">
      <c r="A57" s="4"/>
      <c r="B57" s="68">
        <v>18</v>
      </c>
      <c r="C57" s="61" t="s">
        <v>83</v>
      </c>
      <c r="D57" s="34" t="s">
        <v>86</v>
      </c>
      <c r="E57" s="84">
        <v>0</v>
      </c>
      <c r="F57" s="83">
        <v>400</v>
      </c>
      <c r="G57" s="38">
        <f t="shared" si="1"/>
        <v>0</v>
      </c>
    </row>
    <row r="58" spans="1:8" customFormat="1" ht="31.5" customHeight="1" thickBot="1" x14ac:dyDescent="0.3">
      <c r="A58" s="4"/>
      <c r="B58" s="49" t="s">
        <v>32</v>
      </c>
      <c r="C58" s="50"/>
      <c r="D58" s="50"/>
      <c r="E58" s="50"/>
      <c r="F58" s="51"/>
      <c r="G58" s="69">
        <f>SUM(G40:G57)</f>
        <v>33550</v>
      </c>
    </row>
    <row r="59" spans="1:8" customFormat="1" ht="35.25" customHeight="1" thickBot="1" x14ac:dyDescent="0.3">
      <c r="A59" s="4"/>
      <c r="B59" s="49" t="s">
        <v>6</v>
      </c>
      <c r="C59" s="50"/>
      <c r="D59" s="50"/>
      <c r="E59" s="50"/>
      <c r="F59" s="51"/>
      <c r="G59" s="70">
        <f>G58*0.2/1.2</f>
        <v>5591.666666666667</v>
      </c>
    </row>
    <row r="60" spans="1:8" customFormat="1" ht="15" x14ac:dyDescent="0.25">
      <c r="A60" s="4"/>
      <c r="B60" s="12"/>
      <c r="C60" s="18"/>
      <c r="D60" s="18"/>
      <c r="E60" s="18"/>
      <c r="F60" s="12"/>
      <c r="G60" s="14"/>
    </row>
    <row r="61" spans="1:8" customFormat="1" ht="15" x14ac:dyDescent="0.25">
      <c r="A61" s="4"/>
      <c r="B61" s="12"/>
      <c r="C61" s="71" t="s">
        <v>84</v>
      </c>
      <c r="D61" s="71"/>
      <c r="E61" s="71"/>
      <c r="F61" s="71"/>
      <c r="G61" s="71"/>
    </row>
    <row r="62" spans="1:8" customFormat="1" ht="15" x14ac:dyDescent="0.25">
      <c r="A62" s="4"/>
      <c r="B62" s="72"/>
      <c r="C62" s="73"/>
      <c r="D62" s="74">
        <f>G58+G35</f>
        <v>175695.23199999999</v>
      </c>
      <c r="E62" s="73" t="s">
        <v>29</v>
      </c>
      <c r="F62" s="72"/>
      <c r="G62" s="75"/>
    </row>
    <row r="63" spans="1:8" customFormat="1" ht="19.5" customHeight="1" x14ac:dyDescent="0.25">
      <c r="A63" s="4"/>
      <c r="B63" s="76"/>
      <c r="C63" s="77"/>
      <c r="D63" s="78">
        <f>D62*0.2/1.2</f>
        <v>29282.538666666667</v>
      </c>
      <c r="E63" s="79" t="s">
        <v>85</v>
      </c>
      <c r="F63" s="80"/>
      <c r="G63" s="81"/>
      <c r="H63" s="5"/>
    </row>
  </sheetData>
  <sheetProtection sheet="1" objects="1" scenarios="1" selectLockedCells="1"/>
  <mergeCells count="15">
    <mergeCell ref="B58:F58"/>
    <mergeCell ref="C1:F4"/>
    <mergeCell ref="C61:G61"/>
    <mergeCell ref="B35:F35"/>
    <mergeCell ref="B34:F34"/>
    <mergeCell ref="B33:F33"/>
    <mergeCell ref="C28:G28"/>
    <mergeCell ref="B37:G37"/>
    <mergeCell ref="C8:G8"/>
    <mergeCell ref="C10:G10"/>
    <mergeCell ref="C16:G16"/>
    <mergeCell ref="C21:G21"/>
    <mergeCell ref="C25:G25"/>
    <mergeCell ref="C19:G19"/>
    <mergeCell ref="B59:F59"/>
  </mergeCells>
  <pageMargins left="0.7" right="0.7" top="0.75" bottom="0.75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Дудкевич Оксана Сергеевна</dc:creator>
  <cp:lastModifiedBy>Лукашов Дмитрий Иванович</cp:lastModifiedBy>
  <cp:lastPrinted>2023-08-04T11:39:35Z</cp:lastPrinted>
  <dcterms:created xsi:type="dcterms:W3CDTF">2023-04-25T10:50:48Z</dcterms:created>
  <dcterms:modified xsi:type="dcterms:W3CDTF">2023-08-04T12:25:17Z</dcterms:modified>
</cp:coreProperties>
</file>