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760" activeTab="1"/>
  </bookViews>
  <sheets>
    <sheet name="2015" sheetId="1" r:id="rId1"/>
    <sheet name="2016-2017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<sst xmlns="http://schemas.openxmlformats.org/spreadsheetml/2006/main" count="233" uniqueCount="83">
  <si>
    <t xml:space="preserve">                                           Всего доходов</t>
  </si>
  <si>
    <t>Код бюджетной классификации</t>
  </si>
  <si>
    <t xml:space="preserve">1 00 00000 00 0000 000 </t>
  </si>
  <si>
    <t xml:space="preserve"> Налог на имущество физических лиц</t>
  </si>
  <si>
    <t>1 01 00000 00 0000 000</t>
  </si>
  <si>
    <t>1 01 02000 01 0000 110</t>
  </si>
  <si>
    <t xml:space="preserve">1 06 00000 00 0000 000 </t>
  </si>
  <si>
    <t>1 06 06000 00 0000 110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</si>
  <si>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</si>
  <si>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</si>
  <si>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</si>
  <si>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</si>
  <si>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1 11 00000 00 0000 000</t>
  </si>
  <si>
    <t>1 11 05000 00 0000 120</t>
  </si>
  <si>
    <t>1 11 09000 00 0000 120</t>
  </si>
  <si>
    <t>1 15 00000 00 0000 000</t>
  </si>
  <si>
    <t>1 15 02000 00 0000 140</t>
  </si>
  <si>
    <t>1 13 00000 00 0000 000</t>
  </si>
  <si>
    <t>1 14 00000 00 0000 000</t>
  </si>
  <si>
    <t>ДОХОДЫ ОТ ПРОДАЖИ МАТЕРИАЛЬНЫХ И НЕМАТЕРИАЛЬНЫХ АКТИВОВ</t>
  </si>
  <si>
    <t xml:space="preserve">Доходы от продажи квартир </t>
  </si>
  <si>
    <t>1 14 01000 00 0000 410</t>
  </si>
  <si>
    <t>2 00 00000 00 0000 000</t>
  </si>
  <si>
    <t>АДМИНИСТРАТИВНЫЕ ПЛАТЕЖИ И СБОРЫ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</si>
  <si>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</si>
  <si>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</si>
  <si>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</si>
  <si>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</si>
  <si>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ИМУЩЕСТВО</t>
  </si>
  <si>
    <t>Земельный налог</t>
  </si>
  <si>
    <t xml:space="preserve">1 06 01000 00 0000 110 </t>
  </si>
  <si>
    <t>1 14 06000 00 0000 430</t>
  </si>
  <si>
    <t>1 06 04000 02 0000 110</t>
  </si>
  <si>
    <t>Транспортный налог</t>
  </si>
  <si>
    <t>Утверждены</t>
  </si>
  <si>
    <t xml:space="preserve">                                                                                  Решением Совета депутатов</t>
  </si>
  <si>
    <t xml:space="preserve">ПРОГНОЗИРУЕМЫЕ  </t>
  </si>
  <si>
    <t xml:space="preserve"> МО Кипенское  сельское поселение</t>
  </si>
  <si>
    <t>Источник доходов</t>
  </si>
  <si>
    <t>Сумма       (тысяч рублей)</t>
  </si>
  <si>
    <t>(приложение 1)</t>
  </si>
  <si>
    <t xml:space="preserve">    НАЛОГОВЫЕ И НЕНАЛОГОВЫЕ ДОХОДЫ</t>
  </si>
  <si>
    <t>ПОСТУПЛЕНИЯ ДОХОДОВ В МЕСТНЫЙ БЮДЖЕТ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</si>
  <si>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</si>
  <si>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</si>
  <si>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</si>
  <si>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1 13 01000 00 0000 130</t>
  </si>
  <si>
    <t>Доходы от оказания платных услуг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</si>
  <si>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</si>
  <si>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</si>
  <si>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</si>
  <si>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</si>
  <si>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</si>
  <si>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1 03 02041 01 0000 110</t>
  </si>
  <si>
    <t>Акцизы на автомобильный бензин, производимый на территории Российской Федерации</t>
  </si>
  <si>
    <t>1 03 02042 01 0000 110</t>
  </si>
  <si>
    <t>Акцизы на прямогонный бензин, производимый на территории Российской Федерации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</si>
  <si>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</si>
  <si>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</si>
  <si>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</si>
  <si>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</si>
  <si>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                                                      МО  Кипенское сельское поселение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</si>
  <si>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</si>
  <si>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</si>
  <si>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</si>
  <si>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</si>
  <si>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</si>
  <si>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</si>
  <si>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</si>
  <si>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</si>
  <si>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 2015 год</t>
  </si>
  <si>
    <t xml:space="preserve">от 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</si>
  <si>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 , а так же имущества государственных и муниципальных унитарны</t>
  </si>
  <si>
    <t>на 2017 год</t>
  </si>
  <si>
    <t xml:space="preserve"> Муниципальное образование Кипенское  сельское поселение муниципального образования Ломоносовского муниципального района Ленинградской области</t>
  </si>
  <si>
    <t>(приложение 2)</t>
  </si>
  <si>
    <t>Сумма  (тысяч рублей)</t>
  </si>
  <si>
    <t>2017г.</t>
  </si>
  <si>
    <t>2016г.</t>
  </si>
  <si>
    <t>на плановый период 2016 - 2017 годы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</si>
  <si>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</si>
  <si>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 е договоров аренды указанных земельных участков</t>
  </si>
  <si>
    <t>от 11.12.2014 г. № 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</si>
</sst>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4" fontId="4" fillId="0" borderId="10" xfId="0" applyNumberFormat="1" applyFont="1" applyBorder="1" applyAlignment="1">
      <alignment wrapText="1"/>
    </xf>
    <xf numFmtId="174" fontId="7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174" fontId="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174" fontId="7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174" fontId="4" fillId="0" borderId="12" xfId="0" applyNumberFormat="1" applyFont="1" applyBorder="1" applyAlignment="1">
      <alignment wrapText="1"/>
    </xf>
    <xf numFmtId="174" fontId="7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 wrapText="1"/>
    </xf>
    <xf numFmtId="174" fontId="7" fillId="0" borderId="13" xfId="0" applyNumberFormat="1" applyFont="1" applyFill="1" applyBorder="1" applyAlignment="1">
      <alignment wrapText="1"/>
    </xf>
    <xf numFmtId="174" fontId="2" fillId="0" borderId="12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4" xfId="0" applyNumberFormat="1" applyFont="1" applyFill="1" applyBorder="1" applyAlignment="1">
      <alignment wrapText="1"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4" fillId="0" borderId="15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1.25390625" style="1" customWidth="1"/>
    <col min="2" max="2" width="59.125" style="1" customWidth="1"/>
    <col min="3" max="3" width="13.75390625" style="1" customWidth="1"/>
    <col min="4" max="4" width="19.375" style="1" customWidth="1"/>
    <col min="5" max="5" width="8.125" style="1" customWidth="1"/>
    <col min="6" max="6" width="21.875" style="1" customWidth="1"/>
    <col min="7" max="7" width="30.00390625" style="1" customWidth="1"/>
    <col min="8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61</v>
      </c>
      <c r="C3" s="2"/>
    </row>
    <row r="4" spans="1:3" ht="12.75">
      <c r="A4" s="2"/>
      <c r="B4" s="3" t="s">
        <v>82</v>
      </c>
      <c r="C4" s="4"/>
    </row>
    <row r="5" spans="1:3" ht="12.75">
      <c r="A5" s="2"/>
      <c r="B5" s="3" t="s">
        <v>40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42</v>
      </c>
      <c r="C8" s="2"/>
    </row>
    <row r="9" spans="1:3" ht="38.25">
      <c r="A9" s="2"/>
      <c r="B9" s="58" t="s">
        <v>74</v>
      </c>
      <c r="C9" s="2"/>
    </row>
    <row r="10" spans="1:3" ht="12.75">
      <c r="A10" s="2"/>
      <c r="B10" s="5" t="s">
        <v>70</v>
      </c>
      <c r="C10" s="2"/>
    </row>
    <row r="11" spans="1:3" ht="12.75">
      <c r="A11" s="2"/>
      <c r="B11" s="2"/>
      <c r="C11" s="2"/>
    </row>
    <row r="12" spans="1:3" ht="24">
      <c r="A12" s="7" t="s">
        <v>1</v>
      </c>
      <c r="B12" s="8" t="s">
        <v>38</v>
      </c>
      <c r="C12" s="7" t="s">
        <v>39</v>
      </c>
    </row>
    <row r="13" spans="1:3" ht="12.75">
      <c r="A13" s="9" t="s">
        <v>2</v>
      </c>
      <c r="B13" s="10" t="s">
        <v>41</v>
      </c>
      <c r="C13" s="26">
        <f>C14+C16+C18+C22+C24+C29+C32</f>
        <v>20504.2</v>
      </c>
    </row>
    <row r="14" spans="1:3" ht="25.5">
      <c r="A14" s="11" t="s">
        <v>4</v>
      </c>
      <c r="B14" s="12" t="s">
        <v>26</v>
      </c>
      <c r="C14" s="27">
        <f>C15</f>
        <v>4366.3</v>
      </c>
    </row>
    <row r="15" spans="1:3" ht="12.75">
      <c r="A15" s="13" t="s">
        <v>5</v>
      </c>
      <c r="B15" s="14" t="s">
        <v>27</v>
      </c>
      <c r="C15" s="28">
        <v>4366.3</v>
      </c>
    </row>
    <row r="16" spans="1:3" ht="25.5">
      <c r="A16" s="39" t="s">
        <v>49</v>
      </c>
      <c r="B16" s="21" t="s">
        <v>50</v>
      </c>
      <c r="C16" s="34">
        <f>C17</f>
        <v>877.6</v>
      </c>
    </row>
    <row r="17" spans="1:3" ht="25.5">
      <c r="A17" s="39" t="s">
        <v>51</v>
      </c>
      <c r="B17" s="21" t="s">
        <v>52</v>
      </c>
      <c r="C17" s="28">
        <v>877.6</v>
      </c>
    </row>
    <row r="18" spans="1:3" ht="25.5">
      <c r="A18" s="11" t="s">
        <v>6</v>
      </c>
      <c r="B18" s="12" t="s">
        <v>28</v>
      </c>
      <c r="C18" s="27">
        <f>SUM(C19:C21)</f>
        <v>13200.3</v>
      </c>
    </row>
    <row r="19" spans="1:3" ht="12.75">
      <c r="A19" s="13" t="s">
        <v>30</v>
      </c>
      <c r="B19" s="14" t="s">
        <v>3</v>
      </c>
      <c r="C19" s="28">
        <v>157.3</v>
      </c>
    </row>
    <row r="20" spans="1:3" ht="25.5">
      <c r="A20" s="15" t="s">
        <v>32</v>
      </c>
      <c r="B20" s="16" t="s">
        <v>33</v>
      </c>
      <c r="C20" s="27">
        <v>3543</v>
      </c>
    </row>
    <row r="21" spans="1:3" ht="12.75">
      <c r="A21" s="13" t="s">
        <v>7</v>
      </c>
      <c r="B21" s="14" t="s">
        <v>29</v>
      </c>
      <c r="C21" s="28">
        <v>9500</v>
      </c>
    </row>
    <row r="22" spans="1:3" ht="25.5">
      <c r="A22" s="11" t="s">
        <v>8</v>
      </c>
      <c r="B22" s="12" t="s">
        <v>9</v>
      </c>
      <c r="C22" s="27">
        <f>C23</f>
        <v>70</v>
      </c>
    </row>
    <row r="23" spans="1:3" ht="38.25">
      <c r="A23" s="13" t="s">
        <v>10</v>
      </c>
      <c r="B23" s="14" t="s">
        <v>11</v>
      </c>
      <c r="C23" s="28">
        <v>70</v>
      </c>
    </row>
    <row r="24" spans="1:3" ht="38.25">
      <c r="A24" s="11" t="s">
        <v>12</v>
      </c>
      <c r="B24" s="12" t="s">
        <v>25</v>
      </c>
      <c r="C24" s="27">
        <f>C25+C26</f>
        <v>1650</v>
      </c>
    </row>
    <row r="25" spans="1:3" ht="63.75">
      <c r="A25" s="13" t="s">
        <v>13</v>
      </c>
      <c r="B25" s="31" t="s">
        <v>81</v>
      </c>
      <c r="C25" s="28">
        <v>1000</v>
      </c>
    </row>
    <row r="26" spans="1:3" ht="63.75">
      <c r="A26" s="13" t="s">
        <v>14</v>
      </c>
      <c r="B26" s="14" t="s">
        <v>80</v>
      </c>
      <c r="C26" s="28">
        <v>650</v>
      </c>
    </row>
    <row r="27" spans="1:3" ht="25.5" hidden="1">
      <c r="A27" s="18" t="s">
        <v>17</v>
      </c>
      <c r="B27" s="19" t="s">
        <v>43</v>
      </c>
      <c r="C27" s="27">
        <f>SUM(C28)</f>
        <v>0</v>
      </c>
    </row>
    <row r="28" spans="1:3" ht="12.75" hidden="1">
      <c r="A28" s="20" t="s">
        <v>46</v>
      </c>
      <c r="B28" s="21" t="s">
        <v>47</v>
      </c>
      <c r="C28" s="28">
        <v>0</v>
      </c>
    </row>
    <row r="29" spans="1:3" ht="25.5">
      <c r="A29" s="11" t="s">
        <v>18</v>
      </c>
      <c r="B29" s="12" t="s">
        <v>19</v>
      </c>
      <c r="C29" s="27">
        <f>C30+C31</f>
        <v>300</v>
      </c>
    </row>
    <row r="30" spans="1:3" ht="12.75" hidden="1">
      <c r="A30" s="24" t="s">
        <v>21</v>
      </c>
      <c r="B30" s="25" t="s">
        <v>20</v>
      </c>
      <c r="C30" s="29">
        <v>0</v>
      </c>
    </row>
    <row r="31" spans="1:3" ht="46.5" customHeight="1">
      <c r="A31" s="13" t="s">
        <v>31</v>
      </c>
      <c r="B31" s="17" t="s">
        <v>44</v>
      </c>
      <c r="C31" s="28">
        <v>300</v>
      </c>
    </row>
    <row r="32" spans="1:3" ht="18.75" customHeight="1">
      <c r="A32" s="11" t="s">
        <v>15</v>
      </c>
      <c r="B32" s="12" t="s">
        <v>23</v>
      </c>
      <c r="C32" s="27">
        <f>C33</f>
        <v>40</v>
      </c>
    </row>
    <row r="33" spans="1:3" ht="31.5" customHeight="1">
      <c r="A33" s="13" t="s">
        <v>16</v>
      </c>
      <c r="B33" s="14" t="s">
        <v>45</v>
      </c>
      <c r="C33" s="28">
        <v>40</v>
      </c>
    </row>
    <row r="34" spans="1:3" ht="12.75" hidden="1">
      <c r="A34" s="32"/>
      <c r="B34" s="33"/>
      <c r="C34" s="29">
        <f>SUM(C35)</f>
        <v>0</v>
      </c>
    </row>
    <row r="35" spans="1:3" ht="12.75" hidden="1">
      <c r="A35" s="32"/>
      <c r="B35" s="33"/>
      <c r="C35" s="29">
        <v>0</v>
      </c>
    </row>
    <row r="36" spans="1:3" ht="24" customHeight="1">
      <c r="A36" s="22" t="s">
        <v>22</v>
      </c>
      <c r="B36" s="23" t="s">
        <v>24</v>
      </c>
      <c r="C36" s="30">
        <f>66.6+3308.1+1+299.5+50</f>
        <v>3725.2</v>
      </c>
    </row>
    <row r="37" spans="1:3" ht="25.5" customHeight="1">
      <c r="A37" s="13"/>
      <c r="B37" s="23" t="s">
        <v>0</v>
      </c>
      <c r="C37" s="30">
        <f>C13+C36</f>
        <v>24229.4</v>
      </c>
    </row>
    <row r="38" spans="5:7" ht="55.5" customHeight="1" hidden="1">
      <c r="E38" s="35">
        <v>0</v>
      </c>
      <c r="F38" s="35" t="s">
        <v>49</v>
      </c>
      <c r="G38" s="36" t="s">
        <v>50</v>
      </c>
    </row>
    <row r="39" spans="5:7" ht="51" hidden="1">
      <c r="E39" s="35">
        <v>0</v>
      </c>
      <c r="F39" s="35" t="s">
        <v>51</v>
      </c>
      <c r="G39" s="36" t="s">
        <v>52</v>
      </c>
    </row>
    <row r="40" spans="5:7" ht="51" hidden="1">
      <c r="E40" s="35">
        <v>0</v>
      </c>
      <c r="F40" s="37" t="s">
        <v>53</v>
      </c>
      <c r="G40" s="38" t="s">
        <v>54</v>
      </c>
    </row>
    <row r="41" spans="5:7" ht="38.25" hidden="1">
      <c r="E41" s="35">
        <v>0</v>
      </c>
      <c r="F41" s="37" t="s">
        <v>55</v>
      </c>
      <c r="G41" s="38" t="s">
        <v>56</v>
      </c>
    </row>
    <row r="42" spans="5:7" ht="38.25" hidden="1">
      <c r="E42" s="35">
        <v>0</v>
      </c>
      <c r="F42" s="37" t="s">
        <v>57</v>
      </c>
      <c r="G42" s="38" t="s">
        <v>58</v>
      </c>
    </row>
    <row r="43" spans="5:7" ht="76.5" hidden="1">
      <c r="E43" s="35">
        <v>0</v>
      </c>
      <c r="F43" s="37" t="s">
        <v>59</v>
      </c>
      <c r="G43" s="38" t="s">
        <v>60</v>
      </c>
    </row>
    <row r="44" ht="12.75" hidden="1"/>
    <row r="45" ht="12.75" hidden="1"/>
    <row r="46" ht="12.75" hidden="1"/>
    <row r="47" spans="6:7" ht="76.5" hidden="1">
      <c r="F47" s="35" t="s">
        <v>62</v>
      </c>
      <c r="G47" s="36" t="s">
        <v>63</v>
      </c>
    </row>
    <row r="48" spans="6:7" ht="102" hidden="1">
      <c r="F48" s="35" t="s">
        <v>64</v>
      </c>
      <c r="G48" s="36" t="s">
        <v>65</v>
      </c>
    </row>
    <row r="49" spans="6:7" ht="102" hidden="1">
      <c r="F49" s="35" t="s">
        <v>66</v>
      </c>
      <c r="G49" s="36" t="s">
        <v>67</v>
      </c>
    </row>
    <row r="50" spans="6:7" ht="102" hidden="1">
      <c r="F50" s="35" t="s">
        <v>68</v>
      </c>
      <c r="G50" s="36" t="s">
        <v>69</v>
      </c>
    </row>
  </sheetData>
  <sheetProtection/>
  <printOptions/>
  <pageMargins left="0.4724409448818898" right="0.1968503937007874" top="0.15748031496062992" bottom="0.3937007874015748" header="0.1574803149606299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21.25390625" style="1" customWidth="1"/>
    <col min="2" max="2" width="56.875" style="1" customWidth="1"/>
    <col min="3" max="3" width="11.875" style="1" customWidth="1"/>
    <col min="4" max="4" width="12.125" style="1" customWidth="1"/>
    <col min="5" max="5" width="8.125" style="1" customWidth="1"/>
    <col min="6" max="6" width="21.875" style="1" customWidth="1"/>
    <col min="7" max="7" width="30.00390625" style="1" customWidth="1"/>
    <col min="8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61</v>
      </c>
      <c r="C3" s="2"/>
    </row>
    <row r="4" spans="1:3" ht="12.75">
      <c r="A4" s="2"/>
      <c r="B4" s="3" t="s">
        <v>82</v>
      </c>
      <c r="C4" s="4"/>
    </row>
    <row r="5" spans="1:3" ht="12.75">
      <c r="A5" s="2"/>
      <c r="B5" s="3" t="s">
        <v>75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42</v>
      </c>
      <c r="C8" s="2"/>
    </row>
    <row r="9" spans="1:3" ht="38.25">
      <c r="A9" s="2"/>
      <c r="B9" s="58" t="s">
        <v>74</v>
      </c>
      <c r="C9" s="2"/>
    </row>
    <row r="10" spans="1:3" ht="12.75">
      <c r="A10" s="2"/>
      <c r="B10" s="5" t="s">
        <v>79</v>
      </c>
      <c r="C10" s="2"/>
    </row>
    <row r="11" spans="1:4" ht="12.75">
      <c r="A11" s="2"/>
      <c r="B11" s="2"/>
      <c r="C11" s="61" t="s">
        <v>76</v>
      </c>
      <c r="D11" s="62"/>
    </row>
    <row r="12" spans="1:4" ht="24">
      <c r="A12" s="7" t="s">
        <v>1</v>
      </c>
      <c r="B12" s="47" t="s">
        <v>38</v>
      </c>
      <c r="C12" s="59" t="s">
        <v>78</v>
      </c>
      <c r="D12" s="60" t="s">
        <v>77</v>
      </c>
    </row>
    <row r="13" spans="1:4" ht="12.75">
      <c r="A13" s="9" t="s">
        <v>2</v>
      </c>
      <c r="B13" s="48" t="s">
        <v>41</v>
      </c>
      <c r="C13" s="40">
        <f>C14+C16+C18+C22+C24+C29+C32</f>
        <v>21810.517200000002</v>
      </c>
      <c r="D13" s="40">
        <f>D14+D16+D18+D22+D24+D29+D32</f>
        <v>22869.177335200002</v>
      </c>
    </row>
    <row r="14" spans="1:4" ht="25.5">
      <c r="A14" s="11" t="s">
        <v>4</v>
      </c>
      <c r="B14" s="49" t="s">
        <v>26</v>
      </c>
      <c r="C14" s="41">
        <f>C15</f>
        <v>4654.4758</v>
      </c>
      <c r="D14" s="41">
        <f>D15</f>
        <v>4961.6712028</v>
      </c>
    </row>
    <row r="15" spans="1:4" ht="12.75">
      <c r="A15" s="13" t="s">
        <v>5</v>
      </c>
      <c r="B15" s="50" t="s">
        <v>27</v>
      </c>
      <c r="C15" s="42">
        <f>4366.3*1.066</f>
        <v>4654.4758</v>
      </c>
      <c r="D15" s="42">
        <f>4366.3*1.066*1.066</f>
        <v>4961.6712028</v>
      </c>
    </row>
    <row r="16" spans="1:4" ht="25.5">
      <c r="A16" s="39" t="s">
        <v>49</v>
      </c>
      <c r="B16" s="51" t="s">
        <v>50</v>
      </c>
      <c r="C16" s="43">
        <f>C17</f>
        <v>935.5216</v>
      </c>
      <c r="D16" s="43">
        <f>D17</f>
        <v>997.2660256000001</v>
      </c>
    </row>
    <row r="17" spans="1:4" ht="25.5">
      <c r="A17" s="39" t="s">
        <v>51</v>
      </c>
      <c r="B17" s="51" t="s">
        <v>52</v>
      </c>
      <c r="C17" s="42">
        <f>877.6*1.066</f>
        <v>935.5216</v>
      </c>
      <c r="D17" s="42">
        <f>877.6*1.066*1.066</f>
        <v>997.2660256000001</v>
      </c>
    </row>
    <row r="18" spans="1:4" ht="25.5">
      <c r="A18" s="11" t="s">
        <v>6</v>
      </c>
      <c r="B18" s="49" t="s">
        <v>28</v>
      </c>
      <c r="C18" s="41">
        <f>SUM(C19:C21)</f>
        <v>14071.5198</v>
      </c>
      <c r="D18" s="41">
        <f>SUM(D19:D21)</f>
        <v>15000.240106800002</v>
      </c>
    </row>
    <row r="19" spans="1:4" ht="12.75">
      <c r="A19" s="13" t="s">
        <v>30</v>
      </c>
      <c r="B19" s="50" t="s">
        <v>3</v>
      </c>
      <c r="C19" s="42">
        <f>157.3*1.066</f>
        <v>167.6818</v>
      </c>
      <c r="D19" s="42">
        <f>157.3*1.066*1.066</f>
        <v>178.74879880000003</v>
      </c>
    </row>
    <row r="20" spans="1:4" ht="25.5">
      <c r="A20" s="15" t="s">
        <v>32</v>
      </c>
      <c r="B20" s="52" t="s">
        <v>33</v>
      </c>
      <c r="C20" s="41">
        <f>3543*1.066</f>
        <v>3776.838</v>
      </c>
      <c r="D20" s="41">
        <f>3543*1.066*1.066</f>
        <v>4026.1093080000005</v>
      </c>
    </row>
    <row r="21" spans="1:4" ht="12.75">
      <c r="A21" s="13" t="s">
        <v>7</v>
      </c>
      <c r="B21" s="50" t="s">
        <v>29</v>
      </c>
      <c r="C21" s="42">
        <f>9500*1.066</f>
        <v>10127</v>
      </c>
      <c r="D21" s="42">
        <f>9500*1.066*1.066</f>
        <v>10795.382000000001</v>
      </c>
    </row>
    <row r="22" spans="1:4" ht="25.5">
      <c r="A22" s="11" t="s">
        <v>8</v>
      </c>
      <c r="B22" s="49" t="s">
        <v>9</v>
      </c>
      <c r="C22" s="41">
        <f>C23</f>
        <v>74</v>
      </c>
      <c r="D22" s="41">
        <f>D23</f>
        <v>80</v>
      </c>
    </row>
    <row r="23" spans="1:4" ht="43.5" customHeight="1">
      <c r="A23" s="13" t="s">
        <v>10</v>
      </c>
      <c r="B23" s="50" t="s">
        <v>11</v>
      </c>
      <c r="C23" s="42">
        <v>74</v>
      </c>
      <c r="D23" s="42">
        <v>80</v>
      </c>
    </row>
    <row r="24" spans="1:4" ht="42" customHeight="1">
      <c r="A24" s="11" t="s">
        <v>12</v>
      </c>
      <c r="B24" s="49" t="s">
        <v>25</v>
      </c>
      <c r="C24" s="41">
        <f>C25+C26</f>
        <v>1740</v>
      </c>
      <c r="D24" s="41">
        <f>D25+D26</f>
        <v>1500</v>
      </c>
    </row>
    <row r="25" spans="1:4" ht="78" customHeight="1">
      <c r="A25" s="13" t="s">
        <v>13</v>
      </c>
      <c r="B25" s="31" t="s">
        <v>81</v>
      </c>
      <c r="C25" s="42">
        <v>1050</v>
      </c>
      <c r="D25" s="42">
        <v>1100</v>
      </c>
    </row>
    <row r="26" spans="1:4" ht="81.75" customHeight="1">
      <c r="A26" s="13" t="s">
        <v>14</v>
      </c>
      <c r="B26" s="50" t="s">
        <v>80</v>
      </c>
      <c r="C26" s="42">
        <v>690</v>
      </c>
      <c r="D26" s="42">
        <v>400</v>
      </c>
    </row>
    <row r="27" spans="1:4" ht="25.5" hidden="1">
      <c r="A27" s="18" t="s">
        <v>17</v>
      </c>
      <c r="B27" s="53" t="s">
        <v>43</v>
      </c>
      <c r="C27" s="41">
        <f>SUM(C28)</f>
        <v>0</v>
      </c>
      <c r="D27" s="41">
        <f>SUM(D28)</f>
        <v>0</v>
      </c>
    </row>
    <row r="28" spans="1:4" ht="12.75" hidden="1">
      <c r="A28" s="20" t="s">
        <v>46</v>
      </c>
      <c r="B28" s="51" t="s">
        <v>47</v>
      </c>
      <c r="C28" s="42">
        <v>0</v>
      </c>
      <c r="D28" s="42">
        <v>0</v>
      </c>
    </row>
    <row r="29" spans="1:4" ht="25.5">
      <c r="A29" s="11" t="s">
        <v>18</v>
      </c>
      <c r="B29" s="49" t="s">
        <v>19</v>
      </c>
      <c r="C29" s="41">
        <f>C30+C31</f>
        <v>300</v>
      </c>
      <c r="D29" s="41">
        <f>D30+D31</f>
        <v>300</v>
      </c>
    </row>
    <row r="30" spans="1:4" ht="12.75" hidden="1">
      <c r="A30" s="24" t="s">
        <v>21</v>
      </c>
      <c r="B30" s="54" t="s">
        <v>20</v>
      </c>
      <c r="C30" s="44">
        <v>0</v>
      </c>
      <c r="D30" s="44">
        <v>0</v>
      </c>
    </row>
    <row r="31" spans="1:4" ht="62.25" customHeight="1">
      <c r="A31" s="13" t="s">
        <v>31</v>
      </c>
      <c r="B31" s="55" t="s">
        <v>44</v>
      </c>
      <c r="C31" s="42">
        <v>300</v>
      </c>
      <c r="D31" s="42">
        <v>300</v>
      </c>
    </row>
    <row r="32" spans="1:4" ht="18.75" customHeight="1">
      <c r="A32" s="11" t="s">
        <v>15</v>
      </c>
      <c r="B32" s="49" t="s">
        <v>23</v>
      </c>
      <c r="C32" s="41">
        <f>C33</f>
        <v>35</v>
      </c>
      <c r="D32" s="41">
        <f>D33</f>
        <v>30</v>
      </c>
    </row>
    <row r="33" spans="1:4" ht="45" customHeight="1">
      <c r="A33" s="13" t="s">
        <v>16</v>
      </c>
      <c r="B33" s="50" t="s">
        <v>45</v>
      </c>
      <c r="C33" s="42">
        <v>35</v>
      </c>
      <c r="D33" s="42">
        <v>30</v>
      </c>
    </row>
    <row r="34" spans="1:4" ht="12.75" hidden="1">
      <c r="A34" s="32"/>
      <c r="B34" s="56"/>
      <c r="C34" s="44">
        <f>SUM(C35)</f>
        <v>0</v>
      </c>
      <c r="D34" s="44">
        <f>SUM(D35)</f>
        <v>0</v>
      </c>
    </row>
    <row r="35" spans="1:4" ht="12.75" hidden="1">
      <c r="A35" s="32"/>
      <c r="B35" s="56"/>
      <c r="C35" s="44">
        <v>0</v>
      </c>
      <c r="D35" s="44">
        <v>0</v>
      </c>
    </row>
    <row r="36" spans="1:4" ht="24" customHeight="1">
      <c r="A36" s="22" t="s">
        <v>22</v>
      </c>
      <c r="B36" s="57" t="s">
        <v>24</v>
      </c>
      <c r="C36" s="45">
        <f>66.6+3308.1+1+299.5+50</f>
        <v>3725.2</v>
      </c>
      <c r="D36" s="45">
        <f>66.6+3308.1+1+299.5+50</f>
        <v>3725.2</v>
      </c>
    </row>
    <row r="37" spans="1:4" ht="25.5" customHeight="1" thickBot="1">
      <c r="A37" s="13"/>
      <c r="B37" s="57" t="s">
        <v>0</v>
      </c>
      <c r="C37" s="46">
        <f>C13+C36</f>
        <v>25535.717200000003</v>
      </c>
      <c r="D37" s="46">
        <f>D13+D36</f>
        <v>26594.377335200003</v>
      </c>
    </row>
    <row r="38" spans="5:7" ht="55.5" customHeight="1" hidden="1">
      <c r="E38" s="35">
        <v>0</v>
      </c>
      <c r="F38" s="35" t="s">
        <v>49</v>
      </c>
      <c r="G38" s="36" t="s">
        <v>50</v>
      </c>
    </row>
    <row r="39" spans="5:7" ht="51" hidden="1">
      <c r="E39" s="35">
        <v>0</v>
      </c>
      <c r="F39" s="35" t="s">
        <v>51</v>
      </c>
      <c r="G39" s="36" t="s">
        <v>52</v>
      </c>
    </row>
    <row r="40" spans="5:7" ht="51" hidden="1">
      <c r="E40" s="35">
        <v>0</v>
      </c>
      <c r="F40" s="37" t="s">
        <v>53</v>
      </c>
      <c r="G40" s="38" t="s">
        <v>54</v>
      </c>
    </row>
    <row r="41" spans="5:7" ht="38.25" hidden="1">
      <c r="E41" s="35">
        <v>0</v>
      </c>
      <c r="F41" s="37" t="s">
        <v>55</v>
      </c>
      <c r="G41" s="38" t="s">
        <v>56</v>
      </c>
    </row>
    <row r="42" spans="5:7" ht="38.25" hidden="1">
      <c r="E42" s="35">
        <v>0</v>
      </c>
      <c r="F42" s="37" t="s">
        <v>57</v>
      </c>
      <c r="G42" s="38" t="s">
        <v>58</v>
      </c>
    </row>
    <row r="43" spans="5:7" ht="76.5" hidden="1">
      <c r="E43" s="35">
        <v>0</v>
      </c>
      <c r="F43" s="37" t="s">
        <v>59</v>
      </c>
      <c r="G43" s="38" t="s">
        <v>60</v>
      </c>
    </row>
    <row r="44" ht="12.75" hidden="1"/>
    <row r="45" ht="12.75" hidden="1"/>
    <row r="46" ht="12.75" hidden="1"/>
    <row r="47" spans="6:7" ht="76.5" hidden="1">
      <c r="F47" s="35" t="s">
        <v>62</v>
      </c>
      <c r="G47" s="36" t="s">
        <v>63</v>
      </c>
    </row>
    <row r="48" spans="6:7" ht="102" hidden="1">
      <c r="F48" s="35" t="s">
        <v>64</v>
      </c>
      <c r="G48" s="36" t="s">
        <v>65</v>
      </c>
    </row>
    <row r="49" spans="6:7" ht="102" hidden="1">
      <c r="F49" s="35" t="s">
        <v>66</v>
      </c>
      <c r="G49" s="36" t="s">
        <v>67</v>
      </c>
    </row>
    <row r="50" spans="6:7" ht="102" hidden="1">
      <c r="F50" s="35" t="s">
        <v>68</v>
      </c>
      <c r="G50" s="36" t="s">
        <v>69</v>
      </c>
    </row>
  </sheetData>
  <sheetProtection/>
  <mergeCells count="1">
    <mergeCell ref="C11:D11"/>
  </mergeCells>
  <printOptions/>
  <pageMargins left="0" right="0" top="0.15748031496062992" bottom="0.984251968503937" header="0.1574803149606299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9">
      <selection activeCell="F23" sqref="F23"/>
    </sheetView>
  </sheetViews>
  <sheetFormatPr defaultColWidth="9.00390625" defaultRowHeight="12.75"/>
  <cols>
    <col min="1" max="1" width="21.25390625" style="1" customWidth="1"/>
    <col min="2" max="2" width="59.125" style="1" customWidth="1"/>
    <col min="3" max="3" width="13.75390625" style="1" customWidth="1"/>
    <col min="4" max="4" width="19.375" style="1" customWidth="1"/>
    <col min="5" max="5" width="8.125" style="1" customWidth="1"/>
    <col min="6" max="6" width="21.875" style="1" customWidth="1"/>
    <col min="7" max="7" width="30.00390625" style="1" customWidth="1"/>
    <col min="8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61</v>
      </c>
      <c r="C3" s="2"/>
    </row>
    <row r="4" spans="1:3" ht="12.75">
      <c r="A4" s="2"/>
      <c r="B4" s="3" t="s">
        <v>71</v>
      </c>
      <c r="C4" s="4"/>
    </row>
    <row r="5" spans="1:3" ht="12.75">
      <c r="A5" s="2"/>
      <c r="B5" s="3" t="s">
        <v>40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42</v>
      </c>
      <c r="C8" s="2"/>
    </row>
    <row r="9" spans="1:3" ht="12.75">
      <c r="A9" s="2"/>
      <c r="B9" s="5" t="s">
        <v>37</v>
      </c>
      <c r="C9" s="2"/>
    </row>
    <row r="10" spans="1:3" ht="12.75">
      <c r="A10" s="2"/>
      <c r="B10" s="5" t="s">
        <v>73</v>
      </c>
      <c r="C10" s="2"/>
    </row>
    <row r="11" spans="1:3" ht="12.75">
      <c r="A11" s="2"/>
      <c r="B11" s="2"/>
      <c r="C11" s="2"/>
    </row>
    <row r="12" spans="1:3" ht="24">
      <c r="A12" s="7" t="s">
        <v>1</v>
      </c>
      <c r="B12" s="8" t="s">
        <v>38</v>
      </c>
      <c r="C12" s="7" t="s">
        <v>39</v>
      </c>
    </row>
    <row r="13" spans="1:3" ht="12.75">
      <c r="A13" s="9" t="s">
        <v>2</v>
      </c>
      <c r="B13" s="10" t="s">
        <v>41</v>
      </c>
      <c r="C13" s="26">
        <f>C14+C16+C18+C22+C24+C29+C32</f>
        <v>22869.177335200002</v>
      </c>
    </row>
    <row r="14" spans="1:3" ht="25.5">
      <c r="A14" s="11" t="s">
        <v>4</v>
      </c>
      <c r="B14" s="12" t="s">
        <v>26</v>
      </c>
      <c r="C14" s="27">
        <f>C15</f>
        <v>4961.6712028</v>
      </c>
    </row>
    <row r="15" spans="1:3" ht="12.75">
      <c r="A15" s="13" t="s">
        <v>5</v>
      </c>
      <c r="B15" s="14" t="s">
        <v>27</v>
      </c>
      <c r="C15" s="28">
        <f>4366.3*1.066*1.066</f>
        <v>4961.6712028</v>
      </c>
    </row>
    <row r="16" spans="1:3" ht="25.5">
      <c r="A16" s="39" t="s">
        <v>49</v>
      </c>
      <c r="B16" s="21" t="s">
        <v>50</v>
      </c>
      <c r="C16" s="34">
        <f>C17</f>
        <v>997.2660256000001</v>
      </c>
    </row>
    <row r="17" spans="1:3" ht="25.5">
      <c r="A17" s="39" t="s">
        <v>51</v>
      </c>
      <c r="B17" s="21" t="s">
        <v>52</v>
      </c>
      <c r="C17" s="28">
        <f>877.6*1.066*1.066</f>
        <v>997.2660256000001</v>
      </c>
    </row>
    <row r="18" spans="1:3" ht="25.5">
      <c r="A18" s="11" t="s">
        <v>6</v>
      </c>
      <c r="B18" s="12" t="s">
        <v>28</v>
      </c>
      <c r="C18" s="27">
        <f>SUM(C19:C21)</f>
        <v>15000.240106800002</v>
      </c>
    </row>
    <row r="19" spans="1:3" ht="12.75">
      <c r="A19" s="13" t="s">
        <v>30</v>
      </c>
      <c r="B19" s="14" t="s">
        <v>3</v>
      </c>
      <c r="C19" s="28">
        <f>157.3*1.066*1.066</f>
        <v>178.74879880000003</v>
      </c>
    </row>
    <row r="20" spans="1:3" ht="25.5">
      <c r="A20" s="15" t="s">
        <v>32</v>
      </c>
      <c r="B20" s="16" t="s">
        <v>33</v>
      </c>
      <c r="C20" s="27">
        <f>3543*1.066*1.066</f>
        <v>4026.1093080000005</v>
      </c>
    </row>
    <row r="21" spans="1:3" ht="12.75">
      <c r="A21" s="13" t="s">
        <v>7</v>
      </c>
      <c r="B21" s="14" t="s">
        <v>29</v>
      </c>
      <c r="C21" s="28">
        <f>9500*1.066*1.066</f>
        <v>10795.382000000001</v>
      </c>
    </row>
    <row r="22" spans="1:3" ht="25.5">
      <c r="A22" s="11" t="s">
        <v>8</v>
      </c>
      <c r="B22" s="12" t="s">
        <v>9</v>
      </c>
      <c r="C22" s="27">
        <f>C23</f>
        <v>80</v>
      </c>
    </row>
    <row r="23" spans="1:3" ht="38.25">
      <c r="A23" s="13" t="s">
        <v>10</v>
      </c>
      <c r="B23" s="14" t="s">
        <v>11</v>
      </c>
      <c r="C23" s="28">
        <v>80</v>
      </c>
    </row>
    <row r="24" spans="1:3" ht="38.25">
      <c r="A24" s="11" t="s">
        <v>12</v>
      </c>
      <c r="B24" s="12" t="s">
        <v>25</v>
      </c>
      <c r="C24" s="27">
        <f>C25+C26</f>
        <v>1500</v>
      </c>
    </row>
    <row r="25" spans="1:3" ht="63.75">
      <c r="A25" s="13" t="s">
        <v>13</v>
      </c>
      <c r="B25" s="31" t="s">
        <v>72</v>
      </c>
      <c r="C25" s="28">
        <v>1100</v>
      </c>
    </row>
    <row r="26" spans="1:3" ht="63.75">
      <c r="A26" s="13" t="s">
        <v>14</v>
      </c>
      <c r="B26" s="14" t="s">
        <v>48</v>
      </c>
      <c r="C26" s="28">
        <v>400</v>
      </c>
    </row>
    <row r="27" spans="1:3" ht="25.5" hidden="1">
      <c r="A27" s="18" t="s">
        <v>17</v>
      </c>
      <c r="B27" s="19" t="s">
        <v>43</v>
      </c>
      <c r="C27" s="27">
        <f>SUM(C28)</f>
        <v>0</v>
      </c>
    </row>
    <row r="28" spans="1:3" ht="12.75" hidden="1">
      <c r="A28" s="20" t="s">
        <v>46</v>
      </c>
      <c r="B28" s="21" t="s">
        <v>47</v>
      </c>
      <c r="C28" s="28">
        <v>0</v>
      </c>
    </row>
    <row r="29" spans="1:3" ht="25.5">
      <c r="A29" s="11" t="s">
        <v>18</v>
      </c>
      <c r="B29" s="12" t="s">
        <v>19</v>
      </c>
      <c r="C29" s="27">
        <f>C30+C31</f>
        <v>300</v>
      </c>
    </row>
    <row r="30" spans="1:3" ht="12.75" hidden="1">
      <c r="A30" s="24" t="s">
        <v>21</v>
      </c>
      <c r="B30" s="25" t="s">
        <v>20</v>
      </c>
      <c r="C30" s="29">
        <v>0</v>
      </c>
    </row>
    <row r="31" spans="1:3" ht="46.5" customHeight="1">
      <c r="A31" s="13" t="s">
        <v>31</v>
      </c>
      <c r="B31" s="17" t="s">
        <v>44</v>
      </c>
      <c r="C31" s="28">
        <v>300</v>
      </c>
    </row>
    <row r="32" spans="1:3" ht="18.75" customHeight="1">
      <c r="A32" s="11" t="s">
        <v>15</v>
      </c>
      <c r="B32" s="12" t="s">
        <v>23</v>
      </c>
      <c r="C32" s="27">
        <f>C33</f>
        <v>30</v>
      </c>
    </row>
    <row r="33" spans="1:3" ht="31.5" customHeight="1">
      <c r="A33" s="13" t="s">
        <v>16</v>
      </c>
      <c r="B33" s="14" t="s">
        <v>45</v>
      </c>
      <c r="C33" s="28">
        <v>30</v>
      </c>
    </row>
    <row r="34" spans="1:3" ht="12.75" hidden="1">
      <c r="A34" s="32"/>
      <c r="B34" s="33"/>
      <c r="C34" s="29">
        <f>SUM(C35)</f>
        <v>0</v>
      </c>
    </row>
    <row r="35" spans="1:3" ht="12.75" hidden="1">
      <c r="A35" s="32"/>
      <c r="B35" s="33"/>
      <c r="C35" s="29">
        <v>0</v>
      </c>
    </row>
    <row r="36" spans="1:3" ht="24" customHeight="1">
      <c r="A36" s="22" t="s">
        <v>22</v>
      </c>
      <c r="B36" s="23" t="s">
        <v>24</v>
      </c>
      <c r="C36" s="30">
        <f>66.6+3308.1+1+299.5+50</f>
        <v>3725.2</v>
      </c>
    </row>
    <row r="37" spans="1:3" ht="25.5" customHeight="1">
      <c r="A37" s="13"/>
      <c r="B37" s="23" t="s">
        <v>0</v>
      </c>
      <c r="C37" s="30">
        <f>C13+C36</f>
        <v>26594.377335200003</v>
      </c>
    </row>
    <row r="38" spans="5:7" ht="55.5" customHeight="1" hidden="1">
      <c r="E38" s="35">
        <v>0</v>
      </c>
      <c r="F38" s="35" t="s">
        <v>49</v>
      </c>
      <c r="G38" s="36" t="s">
        <v>50</v>
      </c>
    </row>
    <row r="39" spans="5:7" ht="51" hidden="1">
      <c r="E39" s="35">
        <v>0</v>
      </c>
      <c r="F39" s="35" t="s">
        <v>51</v>
      </c>
      <c r="G39" s="36" t="s">
        <v>52</v>
      </c>
    </row>
    <row r="40" spans="5:7" ht="51" hidden="1">
      <c r="E40" s="35">
        <v>0</v>
      </c>
      <c r="F40" s="37" t="s">
        <v>53</v>
      </c>
      <c r="G40" s="38" t="s">
        <v>54</v>
      </c>
    </row>
    <row r="41" spans="5:7" ht="38.25" hidden="1">
      <c r="E41" s="35">
        <v>0</v>
      </c>
      <c r="F41" s="37" t="s">
        <v>55</v>
      </c>
      <c r="G41" s="38" t="s">
        <v>56</v>
      </c>
    </row>
    <row r="42" spans="5:7" ht="38.25" hidden="1">
      <c r="E42" s="35">
        <v>0</v>
      </c>
      <c r="F42" s="37" t="s">
        <v>57</v>
      </c>
      <c r="G42" s="38" t="s">
        <v>58</v>
      </c>
    </row>
    <row r="43" spans="5:7" ht="76.5" hidden="1">
      <c r="E43" s="35">
        <v>0</v>
      </c>
      <c r="F43" s="37" t="s">
        <v>59</v>
      </c>
      <c r="G43" s="38" t="s">
        <v>60</v>
      </c>
    </row>
    <row r="44" ht="12.75" hidden="1"/>
    <row r="45" ht="12.75" hidden="1"/>
    <row r="46" ht="12.75" hidden="1"/>
    <row r="47" spans="6:7" ht="76.5" hidden="1">
      <c r="F47" s="35" t="s">
        <v>62</v>
      </c>
      <c r="G47" s="36" t="s">
        <v>63</v>
      </c>
    </row>
    <row r="48" spans="6:7" ht="102" hidden="1">
      <c r="F48" s="35" t="s">
        <v>64</v>
      </c>
      <c r="G48" s="36" t="s">
        <v>65</v>
      </c>
    </row>
    <row r="49" spans="6:7" ht="102" hidden="1">
      <c r="F49" s="35" t="s">
        <v>66</v>
      </c>
      <c r="G49" s="36" t="s">
        <v>67</v>
      </c>
    </row>
    <row r="50" spans="6:7" ht="102" hidden="1">
      <c r="F50" s="35" t="s">
        <v>68</v>
      </c>
      <c r="G50" s="36" t="s">
        <v>69</v>
      </c>
    </row>
  </sheetData>
  <sheetProtection/>
  <printOptions/>
  <pageMargins left="0.49" right="0.21" top="0.16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2014-12-15T11:57:39Z</cp:lastPrinted>
  <dcterms:created xsi:type="dcterms:W3CDTF">2005-01-28T07:25:23Z</dcterms:created>
  <dcterms:modified xsi:type="dcterms:W3CDTF">2014-12-15T11:58:41Z</dcterms:modified>
  <cp:category/>
  <cp:version/>
  <cp:contentType/>
  <cp:contentStatus/>
</cp:coreProperties>
</file>